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48" windowWidth="15480" windowHeight="3948" tabRatio="820" activeTab="0"/>
  </bookViews>
  <sheets>
    <sheet name="összesítő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<sst xmlns="http://schemas.openxmlformats.org/spreadsheetml/2006/main" count="155" uniqueCount="48">
  <si>
    <t>M1</t>
  </si>
  <si>
    <t>Csatorna</t>
  </si>
  <si>
    <t>MR</t>
  </si>
  <si>
    <t>Vásárolt adásktg</t>
  </si>
  <si>
    <t>Egyszeri adásktg</t>
  </si>
  <si>
    <t>Kapacitás adásktg</t>
  </si>
  <si>
    <t>Totál adásktg</t>
  </si>
  <si>
    <t>Adásktg/év</t>
  </si>
  <si>
    <t>Totál vásárolt adásktg</t>
  </si>
  <si>
    <t>Film ktg</t>
  </si>
  <si>
    <t>Totál vásárolt műsorktg/év</t>
  </si>
  <si>
    <t>Alap műsorrács 20110930</t>
  </si>
  <si>
    <t>Összesen:</t>
  </si>
  <si>
    <t>2012 Műsorrács</t>
  </si>
  <si>
    <t>PL3 műsorrács 20111020</t>
  </si>
  <si>
    <t>PL4 műsorrács 20111023</t>
  </si>
  <si>
    <t xml:space="preserve">PL2 műsorrács 20111018 </t>
  </si>
  <si>
    <t>M1 Az álom</t>
  </si>
  <si>
    <t>M2 Az álom</t>
  </si>
  <si>
    <t>D1 Az álom</t>
  </si>
  <si>
    <t>D2 Az álom</t>
  </si>
  <si>
    <t xml:space="preserve">M1 </t>
  </si>
  <si>
    <t>D1 Most futó struktúra racionalizált vált.</t>
  </si>
  <si>
    <t>D2 Kultúráli csatorna</t>
  </si>
  <si>
    <t xml:space="preserve">M2 Ismétlő és archív </t>
  </si>
  <si>
    <t>D2 Gyerek, Ifjúsági és kulturális</t>
  </si>
  <si>
    <t>D1 Közéleti, információs és kulturális</t>
  </si>
  <si>
    <t>M2 Ismétlő, archív és gyerek, ifjúsági</t>
  </si>
  <si>
    <t>D1 Közéleti információs és Duna World</t>
  </si>
  <si>
    <t>D2 Ismétlő és Duna World</t>
  </si>
  <si>
    <t>M2 Ismétlő és gyerek, ifjúsági</t>
  </si>
  <si>
    <t>PL5 műsorrács 20111104</t>
  </si>
  <si>
    <t>PL6 műsorrács 20111108</t>
  </si>
  <si>
    <t>PL? műsorrács 2011</t>
  </si>
  <si>
    <t>Műsorrács 20120306 szept.10.</t>
  </si>
  <si>
    <t>Műsorrács 20120306</t>
  </si>
  <si>
    <t>Miről van szó</t>
  </si>
  <si>
    <t>Plusz műsorok Totál ktg</t>
  </si>
  <si>
    <t>Szeptemberben indúl</t>
  </si>
  <si>
    <t>Műsorrács 20120317 22.30 után kcs+dbcs</t>
  </si>
  <si>
    <t>Műsorrács 20120317 22.30 után kcs+dbcs+pp</t>
  </si>
  <si>
    <t>Műsorrács 20120612</t>
  </si>
  <si>
    <t>Műsorrács 20120612 jav</t>
  </si>
  <si>
    <t xml:space="preserve">D1 </t>
  </si>
  <si>
    <t>M2</t>
  </si>
  <si>
    <t>Duna World</t>
  </si>
  <si>
    <t>Műsorrács 20120612 jav 1,5</t>
  </si>
  <si>
    <t>Műsorrács 20120612 jav 3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</si>
</sst>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0.0"/>
    <numFmt numFmtId="174" formatCode="#,##0\ _F_t"/>
    <numFmt numFmtId="175" formatCode="#,##0.0\ _F_t"/>
    <numFmt numFmtId="176" formatCode="#,##0\ &quot;Ft&quot;"/>
    <numFmt numFmtId="177" formatCode="0_ ;[Red]\-0\ "/>
    <numFmt numFmtId="178" formatCode="#,##0_ ;[Red]\-#,##0\ "/>
    <numFmt numFmtId="179" formatCode="_-* #,##0\ _F_t_-;\-* #,##0\ _F_t_-;_-* &quot;-&quot;??\ _F_t_-;_-@_-"/>
    <numFmt numFmtId="180" formatCode="#,##0_ ;\-#,##0\ "/>
    <numFmt numFmtId="181" formatCode="#,##0\ _F_t;[Red]#,##0\ _F_t"/>
    <numFmt numFmtId="182" formatCode="0_ ;\-0\ "/>
    <numFmt numFmtId="183" formatCode="hh&quot;:&quot;mm&quot;:&quot;ss"/>
    <numFmt numFmtId="184" formatCode="yyyy\.mm\.dd\."/>
    <numFmt numFmtId="185" formatCode="#,##0.00_);\-#,##0.00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#,##0\ [$€-1]"/>
    <numFmt numFmtId="190" formatCode="[$-40E]yyyy\.\ mmmm\ d\."/>
    <numFmt numFmtId="191" formatCode="[$¥€-2]\ #\ ##,000_);[Red]\([$€-2]\ #\ ##,000\)"/>
  </numFmts>
  <fonts count="30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8" fillId="20" borderId="1" applyNumberFormat="0" applyAlignment="0" applyProtection="0"/>
    <xf numFmtId="0" fontId="19" fillId="21" borderId="2" applyNumberFormat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21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>
      <alignment horizontal="center"/>
    </xf>
    <xf numFmtId="174" fontId="6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7" fillId="11" borderId="0" xfId="0" applyNumberFormat="1" applyFont="1" applyFill="1" applyAlignment="1">
      <alignment horizontal="left"/>
    </xf>
    <xf numFmtId="14" fontId="1" fillId="11" borderId="0" xfId="0" applyNumberFormat="1" applyFont="1" applyFill="1" applyAlignment="1">
      <alignment horizontal="center"/>
    </xf>
    <xf numFmtId="174" fontId="2" fillId="11" borderId="0" xfId="0" applyNumberFormat="1" applyFont="1" applyFill="1" applyAlignment="1">
      <alignment horizontal="center"/>
    </xf>
    <xf numFmtId="174" fontId="4" fillId="11" borderId="0" xfId="0" applyNumberFormat="1" applyFont="1" applyFill="1" applyAlignment="1">
      <alignment horizontal="center"/>
    </xf>
    <xf numFmtId="14" fontId="2" fillId="21" borderId="10" xfId="0" applyNumberFormat="1" applyFont="1" applyFill="1" applyBorder="1" applyAlignment="1">
      <alignment horizontal="center"/>
    </xf>
    <xf numFmtId="174" fontId="2" fillId="21" borderId="10" xfId="0" applyNumberFormat="1" applyFont="1" applyFill="1" applyBorder="1" applyAlignment="1">
      <alignment horizontal="center"/>
    </xf>
    <xf numFmtId="174" fontId="2" fillId="21" borderId="10" xfId="0" applyNumberFormat="1" applyFont="1" applyFill="1" applyBorder="1" applyAlignment="1">
      <alignment horizontal="center" shrinkToFit="1"/>
    </xf>
    <xf numFmtId="0" fontId="4" fillId="0" borderId="11" xfId="0" applyFont="1" applyBorder="1" applyAlignment="1">
      <alignment/>
    </xf>
    <xf numFmtId="174" fontId="1" fillId="24" borderId="12" xfId="0" applyNumberFormat="1" applyFont="1" applyFill="1" applyBorder="1" applyAlignment="1">
      <alignment horizontal="center"/>
    </xf>
    <xf numFmtId="174" fontId="1" fillId="11" borderId="12" xfId="57" applyNumberFormat="1" applyFont="1" applyFill="1" applyBorder="1" applyAlignment="1">
      <alignment horizontal="center" vertical="center" shrinkToFit="1"/>
    </xf>
    <xf numFmtId="174" fontId="1" fillId="3" borderId="12" xfId="57" applyNumberFormat="1" applyFont="1" applyFill="1" applyBorder="1" applyAlignment="1">
      <alignment horizontal="center" vertical="center" shrinkToFit="1"/>
    </xf>
    <xf numFmtId="174" fontId="1" fillId="24" borderId="13" xfId="0" applyNumberFormat="1" applyFont="1" applyFill="1" applyBorder="1" applyAlignment="1">
      <alignment horizontal="center"/>
    </xf>
    <xf numFmtId="174" fontId="1" fillId="11" borderId="13" xfId="57" applyNumberFormat="1" applyFont="1" applyFill="1" applyBorder="1" applyAlignment="1">
      <alignment horizontal="center" vertical="center" shrinkToFit="1"/>
    </xf>
    <xf numFmtId="174" fontId="1" fillId="3" borderId="13" xfId="57" applyNumberFormat="1" applyFont="1" applyFill="1" applyBorder="1" applyAlignment="1">
      <alignment horizontal="center" vertical="center" shrinkToFit="1"/>
    </xf>
    <xf numFmtId="0" fontId="0" fillId="25" borderId="1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4" fillId="21" borderId="16" xfId="0" applyFont="1" applyFill="1" applyBorder="1" applyAlignment="1">
      <alignment/>
    </xf>
    <xf numFmtId="174" fontId="1" fillId="21" borderId="10" xfId="0" applyNumberFormat="1" applyFont="1" applyFill="1" applyBorder="1" applyAlignment="1">
      <alignment horizontal="center"/>
    </xf>
    <xf numFmtId="174" fontId="1" fillId="21" borderId="10" xfId="57" applyNumberFormat="1" applyFont="1" applyFill="1" applyBorder="1" applyAlignment="1">
      <alignment horizontal="center" vertical="center" shrinkToFit="1"/>
    </xf>
    <xf numFmtId="174" fontId="1" fillId="21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21" borderId="19" xfId="0" applyFont="1" applyFill="1" applyBorder="1" applyAlignment="1">
      <alignment/>
    </xf>
    <xf numFmtId="0" fontId="4" fillId="21" borderId="20" xfId="0" applyFont="1" applyFill="1" applyBorder="1" applyAlignment="1">
      <alignment/>
    </xf>
    <xf numFmtId="174" fontId="1" fillId="21" borderId="14" xfId="0" applyNumberFormat="1" applyFont="1" applyFill="1" applyBorder="1" applyAlignment="1">
      <alignment horizontal="center"/>
    </xf>
    <xf numFmtId="174" fontId="1" fillId="21" borderId="14" xfId="57" applyNumberFormat="1" applyFont="1" applyFill="1" applyBorder="1" applyAlignment="1">
      <alignment horizontal="center" vertical="center" shrinkToFit="1"/>
    </xf>
    <xf numFmtId="0" fontId="4" fillId="21" borderId="21" xfId="0" applyFont="1" applyFill="1" applyBorder="1" applyAlignment="1">
      <alignment/>
    </xf>
    <xf numFmtId="174" fontId="2" fillId="0" borderId="2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174" fontId="4" fillId="24" borderId="24" xfId="0" applyNumberFormat="1" applyFont="1" applyFill="1" applyBorder="1" applyAlignment="1">
      <alignment horizontal="center"/>
    </xf>
    <xf numFmtId="174" fontId="4" fillId="24" borderId="22" xfId="0" applyNumberFormat="1" applyFont="1" applyFill="1" applyBorder="1" applyAlignment="1">
      <alignment horizontal="center"/>
    </xf>
    <xf numFmtId="174" fontId="4" fillId="21" borderId="25" xfId="0" applyNumberFormat="1" applyFont="1" applyFill="1" applyBorder="1" applyAlignment="1">
      <alignment horizontal="center"/>
    </xf>
    <xf numFmtId="0" fontId="0" fillId="21" borderId="15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shrinkToFit="1"/>
    </xf>
    <xf numFmtId="49" fontId="4" fillId="26" borderId="0" xfId="0" applyNumberFormat="1" applyFont="1" applyFill="1" applyBorder="1" applyAlignment="1">
      <alignment shrinkToFit="1"/>
    </xf>
    <xf numFmtId="174" fontId="1" fillId="14" borderId="0" xfId="0" applyNumberFormat="1" applyFont="1" applyFill="1" applyBorder="1" applyAlignment="1">
      <alignment shrinkToFi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74" fontId="6" fillId="0" borderId="29" xfId="0" applyNumberFormat="1" applyFont="1" applyBorder="1" applyAlignment="1">
      <alignment horizontal="center"/>
    </xf>
    <xf numFmtId="174" fontId="6" fillId="0" borderId="30" xfId="0" applyNumberFormat="1" applyFont="1" applyBorder="1" applyAlignment="1">
      <alignment horizontal="center"/>
    </xf>
    <xf numFmtId="174" fontId="2" fillId="0" borderId="27" xfId="0" applyNumberFormat="1" applyFont="1" applyBorder="1" applyAlignment="1">
      <alignment horizontal="center"/>
    </xf>
    <xf numFmtId="0" fontId="2" fillId="20" borderId="31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174" fontId="2" fillId="20" borderId="32" xfId="0" applyNumberFormat="1" applyFont="1" applyFill="1" applyBorder="1" applyAlignment="1">
      <alignment/>
    </xf>
    <xf numFmtId="0" fontId="2" fillId="20" borderId="33" xfId="0" applyFont="1" applyFill="1" applyBorder="1" applyAlignment="1">
      <alignment/>
    </xf>
    <xf numFmtId="174" fontId="4" fillId="20" borderId="32" xfId="0" applyNumberFormat="1" applyFont="1" applyFill="1" applyBorder="1" applyAlignment="1">
      <alignment/>
    </xf>
    <xf numFmtId="174" fontId="2" fillId="20" borderId="33" xfId="0" applyNumberFormat="1" applyFont="1" applyFill="1" applyBorder="1" applyAlignment="1">
      <alignment/>
    </xf>
    <xf numFmtId="0" fontId="10" fillId="21" borderId="31" xfId="0" applyFont="1" applyFill="1" applyBorder="1" applyAlignment="1">
      <alignment horizontal="left" vertical="top" shrinkToFit="1"/>
    </xf>
    <xf numFmtId="0" fontId="10" fillId="21" borderId="32" xfId="0" applyFont="1" applyFill="1" applyBorder="1" applyAlignment="1">
      <alignment horizontal="left" vertical="top" shrinkToFit="1"/>
    </xf>
    <xf numFmtId="0" fontId="2" fillId="25" borderId="24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0" fillId="21" borderId="31" xfId="0" applyFont="1" applyFill="1" applyBorder="1" applyAlignment="1">
      <alignment horizontal="left" vertical="top" wrapText="1"/>
    </xf>
    <xf numFmtId="0" fontId="11" fillId="21" borderId="32" xfId="0" applyFont="1" applyFill="1" applyBorder="1" applyAlignment="1">
      <alignment horizontal="left" vertical="top" wrapText="1"/>
    </xf>
    <xf numFmtId="0" fontId="10" fillId="21" borderId="31" xfId="0" applyFont="1" applyFill="1" applyBorder="1" applyAlignment="1">
      <alignment horizontal="left" vertical="top"/>
    </xf>
    <xf numFmtId="0" fontId="11" fillId="21" borderId="32" xfId="0" applyFont="1" applyFill="1" applyBorder="1" applyAlignment="1">
      <alignment horizontal="left" vertical="top"/>
    </xf>
    <xf numFmtId="0" fontId="8" fillId="25" borderId="18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21" borderId="37" xfId="0" applyFont="1" applyFill="1" applyBorder="1" applyAlignment="1">
      <alignment horizontal="center" vertical="center"/>
    </xf>
    <xf numFmtId="0" fontId="0" fillId="21" borderId="38" xfId="0" applyFill="1" applyBorder="1" applyAlignment="1">
      <alignment horizontal="center" vertical="center"/>
    </xf>
    <xf numFmtId="0" fontId="11" fillId="21" borderId="32" xfId="0" applyFont="1" applyFill="1" applyBorder="1" applyAlignment="1">
      <alignment horizontal="left" vertical="top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10924%2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2\M2%20LP%20budget%202012%202011019%20PL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1019%20PL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2\D2%20LP%20budget%202012%202011020%20PL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1023%20PL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2\M2%20LP%20budget%202012%202011023%20PL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1023%20PL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11104%20PL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2\M2%20LP%20budget%202012%2020111104%20PL5xl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11104%20PL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11108%20PL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2\M2%20LP%20budget%202012%2020110924%2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2\M2%20LP%20budget%202012%2020111108%20PL6x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11108%20PL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20218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2021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20306%20szept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2\M2%20LP%20budget%202012%20201203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20318%20szept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20328%20szept17kcs+dbc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2\M2%20LP%20budget%202012%2020120328%20szept.1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20328%20szept17kcs+db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10930%2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20328%20szept17kcs+dbcs+p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206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20612%20jav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2\M2%20LP%20budget%202012%202012061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2\M2%20LP%20budget%202012%2020120612%20jav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2061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20612%20jav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20612%20jav1,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20612%20jav1,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20612%20ja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2\D2%20LP%20budget%202012%2020111005%20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20612%20jav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1018%20PL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2\M2%20LP%20budget%202012%202011018%20PL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1\D1%20LP%20budget%202012%202011018%20PL2+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D1-D2\D2\D2%20LP%20budget%202012%202011018%20PL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ZILA~1\AppData\Local\Temp\M1-M2\M1\M1%20LP%20budget%202012%202011020%20PL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2359343831</v>
          </cell>
        </row>
      </sheetData>
      <sheetData sheetId="1">
        <row r="115">
          <cell r="T115">
            <v>15843391100</v>
          </cell>
          <cell r="U115">
            <v>589250000</v>
          </cell>
          <cell r="X115">
            <v>8112973500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67456250</v>
          </cell>
        </row>
      </sheetData>
      <sheetData sheetId="1">
        <row r="115">
          <cell r="T115">
            <v>474744000</v>
          </cell>
          <cell r="U115">
            <v>0</v>
          </cell>
          <cell r="X115">
            <v>260475000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762768750</v>
          </cell>
        </row>
      </sheetData>
      <sheetData sheetId="1">
        <row r="115">
          <cell r="T115">
            <v>1484750350</v>
          </cell>
          <cell r="U115">
            <v>76000000</v>
          </cell>
          <cell r="X115">
            <v>3281617000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679600000</v>
          </cell>
        </row>
      </sheetData>
      <sheetData sheetId="1">
        <row r="115">
          <cell r="T115">
            <v>1215657000</v>
          </cell>
          <cell r="U115">
            <v>32500000</v>
          </cell>
          <cell r="X115">
            <v>742467500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2652068750</v>
          </cell>
        </row>
      </sheetData>
      <sheetData sheetId="1">
        <row r="115">
          <cell r="T115">
            <v>13480913940</v>
          </cell>
          <cell r="U115">
            <v>552750000</v>
          </cell>
          <cell r="X115">
            <v>7671505940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671456250</v>
          </cell>
        </row>
      </sheetData>
      <sheetData sheetId="1">
        <row r="115">
          <cell r="T115">
            <v>1078744000</v>
          </cell>
          <cell r="U115">
            <v>25000000</v>
          </cell>
          <cell r="X115">
            <v>271800000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791447750</v>
          </cell>
        </row>
      </sheetData>
      <sheetData sheetId="1">
        <row r="115">
          <cell r="T115">
            <v>1450234100</v>
          </cell>
          <cell r="U115">
            <v>76000000</v>
          </cell>
          <cell r="X115">
            <v>3576084500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2652068750</v>
          </cell>
        </row>
      </sheetData>
      <sheetData sheetId="1">
        <row r="115">
          <cell r="T115">
            <v>13184341690</v>
          </cell>
          <cell r="U115">
            <v>552750000</v>
          </cell>
          <cell r="X115">
            <v>7678743440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671456250</v>
          </cell>
        </row>
      </sheetData>
      <sheetData sheetId="1">
        <row r="115">
          <cell r="T115">
            <v>521568000</v>
          </cell>
          <cell r="U115">
            <v>25000000</v>
          </cell>
          <cell r="X115">
            <v>603975000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1125093600</v>
          </cell>
        </row>
      </sheetData>
      <sheetData sheetId="1">
        <row r="115">
          <cell r="Q115">
            <v>86000000</v>
          </cell>
          <cell r="T115">
            <v>1695934100</v>
          </cell>
          <cell r="X115">
            <v>3834759500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2652068750</v>
          </cell>
        </row>
      </sheetData>
      <sheetData sheetId="1">
        <row r="126">
          <cell r="T126">
            <v>13211091690</v>
          </cell>
          <cell r="U126">
            <v>552750000</v>
          </cell>
          <cell r="X126">
            <v>7538616440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839263750</v>
          </cell>
        </row>
      </sheetData>
      <sheetData sheetId="1">
        <row r="115">
          <cell r="T115">
            <v>9914250000</v>
          </cell>
          <cell r="U115">
            <v>353312500</v>
          </cell>
          <cell r="X115">
            <v>7487819100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671456250</v>
          </cell>
        </row>
      </sheetData>
      <sheetData sheetId="1">
        <row r="115">
          <cell r="T115">
            <v>537243500</v>
          </cell>
          <cell r="U115">
            <v>25000000</v>
          </cell>
          <cell r="X115">
            <v>601837500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1125093600</v>
          </cell>
        </row>
      </sheetData>
      <sheetData sheetId="1">
        <row r="115">
          <cell r="T115">
            <v>2143434100</v>
          </cell>
          <cell r="U115">
            <v>141800000</v>
          </cell>
          <cell r="X115">
            <v>4051296500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18">
          <cell r="F18">
            <v>15452798959.211199</v>
          </cell>
          <cell r="G18">
            <v>6955096959</v>
          </cell>
        </row>
        <row r="25">
          <cell r="F25">
            <v>795830000</v>
          </cell>
        </row>
        <row r="29">
          <cell r="F29">
            <v>2705110125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18">
          <cell r="F18">
            <v>2654290234</v>
          </cell>
          <cell r="G18">
            <v>4279573412</v>
          </cell>
        </row>
        <row r="23">
          <cell r="F23">
            <v>2654290234</v>
          </cell>
          <cell r="G23">
            <v>4279573412</v>
          </cell>
        </row>
        <row r="25">
          <cell r="F25">
            <v>159300000</v>
          </cell>
        </row>
        <row r="27">
          <cell r="E27">
            <v>7093163646</v>
          </cell>
          <cell r="F27">
            <v>2813590234</v>
          </cell>
        </row>
        <row r="29">
          <cell r="E29">
            <v>1147595472</v>
          </cell>
          <cell r="F29">
            <v>1147595472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F29">
            <v>2705110125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455380508.79999995</v>
          </cell>
          <cell r="G23">
            <v>390437500</v>
          </cell>
        </row>
        <row r="25">
          <cell r="F25">
            <v>52620000</v>
          </cell>
        </row>
        <row r="27">
          <cell r="E27">
            <v>898438008.8</v>
          </cell>
          <cell r="F27">
            <v>508000508.79999995</v>
          </cell>
        </row>
        <row r="29">
          <cell r="F29">
            <v>684885375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14663955617.2612</v>
          </cell>
          <cell r="G23">
            <v>6836727959</v>
          </cell>
        </row>
        <row r="25">
          <cell r="F25">
            <v>547735000</v>
          </cell>
        </row>
        <row r="27">
          <cell r="E27">
            <v>22048418576.2612</v>
          </cell>
          <cell r="F27">
            <v>15211690617.2612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14379506085.961199</v>
          </cell>
          <cell r="G23">
            <v>6496727959</v>
          </cell>
        </row>
        <row r="25">
          <cell r="F25">
            <v>568560000</v>
          </cell>
        </row>
        <row r="27">
          <cell r="E27">
            <v>21444794044.961197</v>
          </cell>
          <cell r="F27">
            <v>14948066085.961199</v>
          </cell>
        </row>
        <row r="29">
          <cell r="F29">
            <v>2705110125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452049308.79999995</v>
          </cell>
          <cell r="G23">
            <v>340525000</v>
          </cell>
        </row>
        <row r="25">
          <cell r="F25">
            <v>54620000</v>
          </cell>
        </row>
        <row r="27">
          <cell r="E27">
            <v>847194308.8</v>
          </cell>
          <cell r="F27">
            <v>506669308.79999995</v>
          </cell>
        </row>
        <row r="29">
          <cell r="F29">
            <v>684885375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2239543736.1</v>
          </cell>
          <cell r="G23">
            <v>3859785912</v>
          </cell>
        </row>
        <row r="25">
          <cell r="F25">
            <v>150950000</v>
          </cell>
        </row>
        <row r="27">
          <cell r="E27">
            <v>6250279648.099999</v>
          </cell>
          <cell r="F27">
            <v>2390493736.1</v>
          </cell>
        </row>
        <row r="29">
          <cell r="F29">
            <v>1147595472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2053406875</v>
          </cell>
        </row>
      </sheetData>
      <sheetData sheetId="1">
        <row r="115">
          <cell r="T115">
            <v>5745780100</v>
          </cell>
          <cell r="U115">
            <v>179250000</v>
          </cell>
          <cell r="X115">
            <v>3433224500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14280744123.461199</v>
          </cell>
          <cell r="G23">
            <v>6494434459</v>
          </cell>
        </row>
        <row r="25">
          <cell r="F25">
            <v>548560000</v>
          </cell>
        </row>
        <row r="27">
          <cell r="E27">
            <v>21323738582.461197</v>
          </cell>
          <cell r="F27">
            <v>14829304123.461199</v>
          </cell>
        </row>
        <row r="29">
          <cell r="F29">
            <v>2705110125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15654351704.600002</v>
          </cell>
          <cell r="G23">
            <v>6468798159</v>
          </cell>
        </row>
        <row r="25">
          <cell r="F25">
            <v>1165795850</v>
          </cell>
        </row>
        <row r="27">
          <cell r="E27">
            <v>23288945713.600002</v>
          </cell>
          <cell r="F27">
            <v>16820147554.600002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15402005531.600002</v>
          </cell>
          <cell r="G23">
            <v>6694933660</v>
          </cell>
        </row>
        <row r="25">
          <cell r="F25">
            <v>330770850</v>
          </cell>
        </row>
        <row r="27">
          <cell r="E27">
            <v>22427710041.600002</v>
          </cell>
          <cell r="F27">
            <v>15732776381.600002</v>
          </cell>
        </row>
        <row r="29">
          <cell r="E29">
            <v>2405110125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441971858.79999995</v>
          </cell>
          <cell r="G23">
            <v>340375000</v>
          </cell>
        </row>
        <row r="25">
          <cell r="F25">
            <v>28098500</v>
          </cell>
        </row>
        <row r="27">
          <cell r="E27">
            <v>810445358.8</v>
          </cell>
          <cell r="F27">
            <v>470070358.79999995</v>
          </cell>
        </row>
        <row r="29">
          <cell r="F29">
            <v>684885375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272040608.8</v>
          </cell>
          <cell r="G23">
            <v>177837500</v>
          </cell>
        </row>
        <row r="25">
          <cell r="F25">
            <v>14192000</v>
          </cell>
        </row>
        <row r="27">
          <cell r="E27">
            <v>464070108.79999995</v>
          </cell>
          <cell r="F27">
            <v>286232608.8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2524716953</v>
          </cell>
          <cell r="G23">
            <v>3913810912</v>
          </cell>
        </row>
        <row r="25">
          <cell r="F25">
            <v>51791978</v>
          </cell>
        </row>
        <row r="27">
          <cell r="E27">
            <v>6490319843</v>
          </cell>
          <cell r="F27">
            <v>2576508931</v>
          </cell>
        </row>
        <row r="29">
          <cell r="E29">
            <v>1147595472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2455562598</v>
          </cell>
          <cell r="G23">
            <v>3723098412</v>
          </cell>
        </row>
        <row r="25">
          <cell r="F25">
            <v>51791978</v>
          </cell>
        </row>
        <row r="27">
          <cell r="E27">
            <v>6230452988</v>
          </cell>
          <cell r="F27">
            <v>2507354576</v>
          </cell>
        </row>
        <row r="29">
          <cell r="E29">
            <v>997595472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13977261528.600002</v>
          </cell>
          <cell r="G23">
            <v>6510091160</v>
          </cell>
        </row>
        <row r="25">
          <cell r="F25">
            <v>327595850</v>
          </cell>
        </row>
        <row r="27">
          <cell r="E27">
            <v>20814948538.600002</v>
          </cell>
          <cell r="F27">
            <v>14304857378.600002</v>
          </cell>
        </row>
        <row r="29">
          <cell r="E29">
            <v>2405110125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2330497738</v>
          </cell>
          <cell r="G23">
            <v>3580093912</v>
          </cell>
        </row>
        <row r="25">
          <cell r="F25">
            <v>51791978</v>
          </cell>
        </row>
        <row r="27">
          <cell r="E27">
            <v>5962383628</v>
          </cell>
          <cell r="F27">
            <v>2382289716</v>
          </cell>
        </row>
        <row r="29">
          <cell r="F29">
            <v>997595472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12814557576.600002</v>
          </cell>
          <cell r="G23">
            <v>6376028660</v>
          </cell>
        </row>
        <row r="25">
          <cell r="F25">
            <v>327595850</v>
          </cell>
        </row>
        <row r="27">
          <cell r="E27">
            <v>19518182086.600002</v>
          </cell>
          <cell r="F27">
            <v>13142153426.600002</v>
          </cell>
        </row>
        <row r="29">
          <cell r="E29">
            <v>2405110125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202825000</v>
          </cell>
        </row>
      </sheetData>
      <sheetData sheetId="1">
        <row r="115">
          <cell r="T115">
            <v>4724764000</v>
          </cell>
          <cell r="U115">
            <v>127125000</v>
          </cell>
          <cell r="X115">
            <v>1591705000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3">
          <cell r="F23">
            <v>2251440238</v>
          </cell>
          <cell r="G23">
            <v>3577581412</v>
          </cell>
        </row>
        <row r="25">
          <cell r="F25">
            <v>51791978</v>
          </cell>
        </row>
        <row r="27">
          <cell r="E27">
            <v>5880813628</v>
          </cell>
          <cell r="F27">
            <v>2303232216</v>
          </cell>
        </row>
        <row r="29">
          <cell r="E29">
            <v>997595472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2359343831</v>
          </cell>
        </row>
      </sheetData>
      <sheetData sheetId="1">
        <row r="115">
          <cell r="T115">
            <v>12583008600</v>
          </cell>
          <cell r="U115">
            <v>533625000</v>
          </cell>
          <cell r="X115">
            <v>7568448000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839293750</v>
          </cell>
        </row>
      </sheetData>
      <sheetData sheetId="1">
        <row r="115">
          <cell r="T115">
            <v>1375350000</v>
          </cell>
          <cell r="U115">
            <v>25625000</v>
          </cell>
          <cell r="X115">
            <v>395595000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1">
        <row r="115">
          <cell r="T115">
            <v>2071514100</v>
          </cell>
          <cell r="U115">
            <v>76000000</v>
          </cell>
          <cell r="X115">
            <v>3160502000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202825000</v>
          </cell>
        </row>
      </sheetData>
      <sheetData sheetId="1">
        <row r="115">
          <cell r="T115">
            <v>722264000</v>
          </cell>
          <cell r="U115">
            <v>9375000</v>
          </cell>
          <cell r="X115">
            <v>810365000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totál"/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>
        <row r="29">
          <cell r="B29">
            <v>2570168750</v>
          </cell>
        </row>
      </sheetData>
      <sheetData sheetId="1">
        <row r="115">
          <cell r="T115">
            <v>14832738940</v>
          </cell>
          <cell r="U115">
            <v>602750000</v>
          </cell>
          <cell r="X115">
            <v>7809112940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3"/>
  <sheetViews>
    <sheetView tabSelected="1" zoomScalePageLayoutView="0" workbookViewId="0" topLeftCell="A60">
      <selection activeCell="I147" sqref="I147"/>
    </sheetView>
  </sheetViews>
  <sheetFormatPr defaultColWidth="9.140625" defaultRowHeight="12.75"/>
  <cols>
    <col min="1" max="2" width="28.7109375" style="1" customWidth="1"/>
    <col min="3" max="3" width="20.7109375" style="6" customWidth="1"/>
    <col min="4" max="5" width="20.7109375" style="4" customWidth="1"/>
    <col min="6" max="7" width="20.7109375" style="6" customWidth="1"/>
    <col min="8" max="9" width="20.7109375" style="4" customWidth="1"/>
    <col min="10" max="10" width="12.421875" style="39" bestFit="1" customWidth="1"/>
    <col min="11" max="16384" width="9.140625" style="1" customWidth="1"/>
  </cols>
  <sheetData>
    <row r="4" spans="1:9" ht="14.25" customHeight="1" hidden="1" thickBot="1" thickTop="1">
      <c r="A4" s="71" t="s">
        <v>13</v>
      </c>
      <c r="B4" s="71" t="s">
        <v>1</v>
      </c>
      <c r="C4" s="74" t="s">
        <v>7</v>
      </c>
      <c r="D4" s="75"/>
      <c r="E4" s="75"/>
      <c r="F4" s="75"/>
      <c r="G4" s="76"/>
      <c r="H4" s="21"/>
      <c r="I4" s="64" t="s">
        <v>10</v>
      </c>
    </row>
    <row r="5" spans="1:9" ht="14.25" customHeight="1" hidden="1" thickBot="1">
      <c r="A5" s="72"/>
      <c r="B5" s="72"/>
      <c r="C5" s="77" t="s">
        <v>3</v>
      </c>
      <c r="D5" s="78"/>
      <c r="E5" s="78"/>
      <c r="F5" s="23"/>
      <c r="G5" s="24"/>
      <c r="H5" s="22"/>
      <c r="I5" s="65"/>
    </row>
    <row r="6" spans="1:9" ht="10.5" customHeight="1" hidden="1" thickBot="1">
      <c r="A6" s="73"/>
      <c r="B6" s="73"/>
      <c r="C6" s="11" t="s">
        <v>3</v>
      </c>
      <c r="D6" s="12" t="s">
        <v>4</v>
      </c>
      <c r="E6" s="12" t="s">
        <v>8</v>
      </c>
      <c r="F6" s="13" t="s">
        <v>5</v>
      </c>
      <c r="G6" s="11" t="s">
        <v>6</v>
      </c>
      <c r="H6" s="13" t="s">
        <v>9</v>
      </c>
      <c r="I6" s="66"/>
    </row>
    <row r="7" spans="1:9" ht="11.25" customHeight="1" hidden="1" thickTop="1">
      <c r="A7" s="67" t="s">
        <v>11</v>
      </c>
      <c r="B7" s="29" t="s">
        <v>17</v>
      </c>
      <c r="C7" s="15">
        <f>'[1]totál'!$T$115</f>
        <v>15843391100</v>
      </c>
      <c r="D7" s="16">
        <f>'[1]totál'!$U$115</f>
        <v>589250000</v>
      </c>
      <c r="E7" s="16">
        <f>C7+D7</f>
        <v>16432641100</v>
      </c>
      <c r="F7" s="17">
        <f>'[1]totál'!$X$115</f>
        <v>8112973500</v>
      </c>
      <c r="G7" s="16">
        <f>E7+F7</f>
        <v>24545614600</v>
      </c>
      <c r="H7" s="15">
        <f>'[1]összesítő'!$B$29</f>
        <v>2359343831</v>
      </c>
      <c r="I7" s="40">
        <f>E7+H7</f>
        <v>18791984931</v>
      </c>
    </row>
    <row r="8" spans="1:9" ht="11.25" customHeight="1" hidden="1" thickBot="1" thickTop="1">
      <c r="A8" s="68"/>
      <c r="B8" s="14" t="s">
        <v>18</v>
      </c>
      <c r="C8" s="18">
        <f>'[2]totál'!$T$115</f>
        <v>9914250000</v>
      </c>
      <c r="D8" s="19">
        <f>'[2]totál'!$U$115</f>
        <v>353312500</v>
      </c>
      <c r="E8" s="19">
        <f>C8+D8</f>
        <v>10267562500</v>
      </c>
      <c r="F8" s="20">
        <f>'[2]totál'!$X$115</f>
        <v>7487819100</v>
      </c>
      <c r="G8" s="19">
        <f>E8+F8</f>
        <v>17755381600</v>
      </c>
      <c r="H8" s="18">
        <f>'[2]összesítő'!$B$29</f>
        <v>839263750</v>
      </c>
      <c r="I8" s="41">
        <f>E8+H8</f>
        <v>11106826250</v>
      </c>
    </row>
    <row r="9" spans="1:9" ht="11.25" customHeight="1" hidden="1" thickBot="1" thickTop="1">
      <c r="A9" s="68"/>
      <c r="B9" s="14" t="s">
        <v>19</v>
      </c>
      <c r="C9" s="18">
        <f>'[3]totál'!$T$115</f>
        <v>5745780100</v>
      </c>
      <c r="D9" s="19">
        <f>'[3]totál'!$U$115</f>
        <v>179250000</v>
      </c>
      <c r="E9" s="19">
        <f>C9+D9</f>
        <v>5925030100</v>
      </c>
      <c r="F9" s="20">
        <f>'[3]totál'!$X$115</f>
        <v>3433224500</v>
      </c>
      <c r="G9" s="19">
        <f>E9+F9</f>
        <v>9358254600</v>
      </c>
      <c r="H9" s="18">
        <f>'[3]összesítő'!$B$29</f>
        <v>2053406875</v>
      </c>
      <c r="I9" s="41">
        <f>E9+H9</f>
        <v>7978436975</v>
      </c>
    </row>
    <row r="10" spans="1:9" ht="11.25" customHeight="1" hidden="1" thickBot="1" thickTop="1">
      <c r="A10" s="68"/>
      <c r="B10" s="14" t="s">
        <v>20</v>
      </c>
      <c r="C10" s="18">
        <f>'[4]totál'!$T$115</f>
        <v>4724764000</v>
      </c>
      <c r="D10" s="19">
        <f>'[4]totál'!$U$115</f>
        <v>127125000</v>
      </c>
      <c r="E10" s="19">
        <f>C10+D10</f>
        <v>4851889000</v>
      </c>
      <c r="F10" s="20">
        <f>'[4]totál'!$X$115</f>
        <v>1591705000</v>
      </c>
      <c r="G10" s="19">
        <f>E10+F10</f>
        <v>6443594000</v>
      </c>
      <c r="H10" s="18">
        <f>'[4]összesítő'!$B$29</f>
        <v>202825000</v>
      </c>
      <c r="I10" s="41">
        <f>E10+H10</f>
        <v>5054714000</v>
      </c>
    </row>
    <row r="11" spans="1:9" ht="10.5" customHeight="1" hidden="1">
      <c r="A11" s="68"/>
      <c r="B11" s="14" t="s">
        <v>2</v>
      </c>
      <c r="C11" s="18">
        <v>773680035</v>
      </c>
      <c r="D11" s="19">
        <v>0</v>
      </c>
      <c r="E11" s="19">
        <f>C11+D11</f>
        <v>773680035</v>
      </c>
      <c r="F11" s="20">
        <v>0</v>
      </c>
      <c r="G11" s="19">
        <f>E11+F11</f>
        <v>773680035</v>
      </c>
      <c r="H11" s="18">
        <v>0</v>
      </c>
      <c r="I11" s="41">
        <f>E11+H11</f>
        <v>773680035</v>
      </c>
    </row>
    <row r="12" spans="1:9" ht="11.25" customHeight="1" hidden="1" thickBot="1" thickTop="1">
      <c r="A12" s="37" t="s">
        <v>12</v>
      </c>
      <c r="B12" s="38"/>
      <c r="C12" s="36">
        <f aca="true" t="shared" si="0" ref="C12:I12">SUM(C7:C11)</f>
        <v>37001865235</v>
      </c>
      <c r="D12" s="36">
        <f t="shared" si="0"/>
        <v>1248937500</v>
      </c>
      <c r="E12" s="36">
        <f t="shared" si="0"/>
        <v>38250802735</v>
      </c>
      <c r="F12" s="36">
        <f t="shared" si="0"/>
        <v>20625722100</v>
      </c>
      <c r="G12" s="36">
        <f t="shared" si="0"/>
        <v>58876524835</v>
      </c>
      <c r="H12" s="36">
        <f t="shared" si="0"/>
        <v>5454839456</v>
      </c>
      <c r="I12" s="35">
        <f t="shared" si="0"/>
        <v>43705642191</v>
      </c>
    </row>
    <row r="13" spans="1:9" ht="11.25" customHeight="1" hidden="1" thickBot="1" thickTop="1">
      <c r="A13" s="30"/>
      <c r="B13" s="31"/>
      <c r="C13" s="32"/>
      <c r="D13" s="33"/>
      <c r="E13" s="33"/>
      <c r="F13" s="33"/>
      <c r="G13" s="33"/>
      <c r="H13" s="32"/>
      <c r="I13" s="42"/>
    </row>
    <row r="14" spans="1:9" ht="10.5" customHeight="1" hidden="1" thickTop="1">
      <c r="A14" s="67" t="s">
        <v>16</v>
      </c>
      <c r="B14" s="29" t="s">
        <v>21</v>
      </c>
      <c r="C14" s="15">
        <f>'[5]totál'!$T$115</f>
        <v>12583008600</v>
      </c>
      <c r="D14" s="16">
        <f>'[5]totál'!$U$115</f>
        <v>533625000</v>
      </c>
      <c r="E14" s="16">
        <f>C14+D14</f>
        <v>13116633600</v>
      </c>
      <c r="F14" s="17">
        <f>'[5]totál'!$X$115</f>
        <v>7568448000</v>
      </c>
      <c r="G14" s="16">
        <f>E14+F14</f>
        <v>20685081600</v>
      </c>
      <c r="H14" s="15">
        <f>'[5]összesítő'!$B$29</f>
        <v>2359343831</v>
      </c>
      <c r="I14" s="40">
        <f>E14+H14</f>
        <v>15475977431</v>
      </c>
    </row>
    <row r="15" spans="1:9" ht="9.75" customHeight="1" hidden="1">
      <c r="A15" s="68"/>
      <c r="B15" s="14" t="s">
        <v>30</v>
      </c>
      <c r="C15" s="18">
        <f>'[6]totál'!$T$115</f>
        <v>1375350000</v>
      </c>
      <c r="D15" s="19">
        <f>'[6]totál'!$U$115</f>
        <v>25625000</v>
      </c>
      <c r="E15" s="19">
        <f>C15+D15</f>
        <v>1400975000</v>
      </c>
      <c r="F15" s="20">
        <f>'[6]totál'!$X$115</f>
        <v>395595000</v>
      </c>
      <c r="G15" s="19">
        <f>E15+F15</f>
        <v>1796570000</v>
      </c>
      <c r="H15" s="18">
        <f>'[6]összesítő'!$B$29</f>
        <v>839293750</v>
      </c>
      <c r="I15" s="41">
        <f>E15+H15</f>
        <v>2240268750</v>
      </c>
    </row>
    <row r="16" spans="1:9" ht="9.75" customHeight="1" hidden="1">
      <c r="A16" s="68"/>
      <c r="B16" s="14" t="s">
        <v>22</v>
      </c>
      <c r="C16" s="18">
        <f>'[7]totál'!$T$115</f>
        <v>2071514100</v>
      </c>
      <c r="D16" s="19">
        <f>'[7]totál'!$U$115</f>
        <v>76000000</v>
      </c>
      <c r="E16" s="19">
        <f>C16+D16</f>
        <v>2147514100</v>
      </c>
      <c r="F16" s="20">
        <f>'[7]totál'!$X$115</f>
        <v>3160502000</v>
      </c>
      <c r="G16" s="19">
        <f>E16+F16</f>
        <v>5308016100</v>
      </c>
      <c r="H16" s="18">
        <f>'[3]összesítő'!$B$29</f>
        <v>2053406875</v>
      </c>
      <c r="I16" s="41">
        <f>E16+H16</f>
        <v>4200920975</v>
      </c>
    </row>
    <row r="17" spans="1:9" ht="9.75" customHeight="1" hidden="1">
      <c r="A17" s="68"/>
      <c r="B17" s="14" t="s">
        <v>23</v>
      </c>
      <c r="C17" s="18">
        <f>'[8]totál'!$T$115</f>
        <v>722264000</v>
      </c>
      <c r="D17" s="19">
        <f>'[8]totál'!$U$115</f>
        <v>9375000</v>
      </c>
      <c r="E17" s="19">
        <f>C17+D17</f>
        <v>731639000</v>
      </c>
      <c r="F17" s="20">
        <f>'[8]totál'!$X$115</f>
        <v>810365000</v>
      </c>
      <c r="G17" s="19">
        <f>E17+F17</f>
        <v>1542004000</v>
      </c>
      <c r="H17" s="18">
        <f>'[8]összesítő'!$B$29</f>
        <v>202825000</v>
      </c>
      <c r="I17" s="41">
        <f>E17+H17</f>
        <v>934464000</v>
      </c>
    </row>
    <row r="18" spans="1:9" ht="9.75" customHeight="1" hidden="1">
      <c r="A18" s="68"/>
      <c r="B18" s="14" t="s">
        <v>2</v>
      </c>
      <c r="C18" s="18">
        <v>1600000000</v>
      </c>
      <c r="D18" s="19">
        <v>0</v>
      </c>
      <c r="E18" s="19">
        <f>C18+D18</f>
        <v>1600000000</v>
      </c>
      <c r="F18" s="20">
        <v>0</v>
      </c>
      <c r="G18" s="19">
        <f>E18+F18</f>
        <v>1600000000</v>
      </c>
      <c r="H18" s="18">
        <v>0</v>
      </c>
      <c r="I18" s="41">
        <f>E18+H18</f>
        <v>1600000000</v>
      </c>
    </row>
    <row r="19" spans="1:9" ht="11.25" customHeight="1" hidden="1" thickBot="1" thickTop="1">
      <c r="A19" s="37" t="s">
        <v>12</v>
      </c>
      <c r="B19" s="38"/>
      <c r="C19" s="36">
        <f aca="true" t="shared" si="1" ref="C19:I19">SUM(C14:C18)</f>
        <v>18352136700</v>
      </c>
      <c r="D19" s="36">
        <f t="shared" si="1"/>
        <v>644625000</v>
      </c>
      <c r="E19" s="36">
        <f t="shared" si="1"/>
        <v>18996761700</v>
      </c>
      <c r="F19" s="36">
        <f t="shared" si="1"/>
        <v>11934910000</v>
      </c>
      <c r="G19" s="36">
        <f t="shared" si="1"/>
        <v>30931671700</v>
      </c>
      <c r="H19" s="36">
        <f t="shared" si="1"/>
        <v>5454869456</v>
      </c>
      <c r="I19" s="35">
        <f t="shared" si="1"/>
        <v>24451631156</v>
      </c>
    </row>
    <row r="20" spans="1:9" ht="11.25" customHeight="1" hidden="1" thickBot="1" thickTop="1">
      <c r="A20" s="30"/>
      <c r="B20" s="31"/>
      <c r="C20" s="32"/>
      <c r="D20" s="33"/>
      <c r="E20" s="33"/>
      <c r="F20" s="33"/>
      <c r="G20" s="33"/>
      <c r="H20" s="32"/>
      <c r="I20" s="42"/>
    </row>
    <row r="21" spans="1:9" ht="11.25" customHeight="1" hidden="1" thickBot="1" thickTop="1">
      <c r="A21" s="69" t="s">
        <v>14</v>
      </c>
      <c r="B21" s="29" t="s">
        <v>0</v>
      </c>
      <c r="C21" s="15">
        <f>'[9]totál'!$T$115</f>
        <v>14832738940</v>
      </c>
      <c r="D21" s="16">
        <f>'[9]totál'!$U$115</f>
        <v>602750000</v>
      </c>
      <c r="E21" s="16">
        <f>C21+D21</f>
        <v>15435488940</v>
      </c>
      <c r="F21" s="17">
        <f>'[9]totál'!$X$115</f>
        <v>7809112940</v>
      </c>
      <c r="G21" s="16">
        <f>E21+F21</f>
        <v>23244601880</v>
      </c>
      <c r="H21" s="15">
        <f>'[9]összesítő'!$B$29</f>
        <v>2570168750</v>
      </c>
      <c r="I21" s="40">
        <f>E21+H21</f>
        <v>18005657690</v>
      </c>
    </row>
    <row r="22" spans="1:9" ht="9.75" customHeight="1" hidden="1">
      <c r="A22" s="70"/>
      <c r="B22" s="14" t="s">
        <v>24</v>
      </c>
      <c r="C22" s="18">
        <f>'[10]totál'!$T$115</f>
        <v>474744000</v>
      </c>
      <c r="D22" s="19">
        <f>'[10]totál'!$U$115</f>
        <v>0</v>
      </c>
      <c r="E22" s="19">
        <f>C22+D22</f>
        <v>474744000</v>
      </c>
      <c r="F22" s="20">
        <f>'[10]totál'!$X$115</f>
        <v>260475000</v>
      </c>
      <c r="G22" s="19">
        <f>E22+F22</f>
        <v>735219000</v>
      </c>
      <c r="H22" s="18">
        <f>'[10]összesítő'!$B$29</f>
        <v>67456250</v>
      </c>
      <c r="I22" s="41">
        <f>E22+H22</f>
        <v>542200250</v>
      </c>
    </row>
    <row r="23" spans="1:9" ht="9.75" customHeight="1" hidden="1">
      <c r="A23" s="70"/>
      <c r="B23" s="14" t="s">
        <v>28</v>
      </c>
      <c r="C23" s="18">
        <f>'[11]totál'!$T$115</f>
        <v>1484750350</v>
      </c>
      <c r="D23" s="19">
        <f>'[11]totál'!$U$115</f>
        <v>76000000</v>
      </c>
      <c r="E23" s="19">
        <f>C23+D23</f>
        <v>1560750350</v>
      </c>
      <c r="F23" s="20">
        <f>'[11]totál'!$X$115</f>
        <v>3281617000</v>
      </c>
      <c r="G23" s="19">
        <f>E23+F23</f>
        <v>4842367350</v>
      </c>
      <c r="H23" s="18">
        <f>'[11]összesítő'!$B$29</f>
        <v>762768750</v>
      </c>
      <c r="I23" s="41">
        <f>E23+H23</f>
        <v>2323519100</v>
      </c>
    </row>
    <row r="24" spans="1:9" ht="9.75" customHeight="1" hidden="1">
      <c r="A24" s="70"/>
      <c r="B24" s="14" t="s">
        <v>25</v>
      </c>
      <c r="C24" s="18">
        <f>'[12]totál'!$T$115</f>
        <v>1215657000</v>
      </c>
      <c r="D24" s="19">
        <f>'[12]totál'!$U$115</f>
        <v>32500000</v>
      </c>
      <c r="E24" s="19">
        <f>C24+D24</f>
        <v>1248157000</v>
      </c>
      <c r="F24" s="20">
        <f>'[12]totál'!$X$115</f>
        <v>742467500</v>
      </c>
      <c r="G24" s="19">
        <f>E24+F24</f>
        <v>1990624500</v>
      </c>
      <c r="H24" s="18">
        <f>'[12]összesítő'!$B$29</f>
        <v>679600000</v>
      </c>
      <c r="I24" s="41">
        <f>E24+H24</f>
        <v>1927757000</v>
      </c>
    </row>
    <row r="25" spans="1:9" ht="9.75" customHeight="1" hidden="1">
      <c r="A25" s="70"/>
      <c r="B25" s="14" t="s">
        <v>2</v>
      </c>
      <c r="C25" s="18">
        <v>1600000000</v>
      </c>
      <c r="D25" s="19">
        <v>0</v>
      </c>
      <c r="E25" s="19">
        <f>C25+D25</f>
        <v>1600000000</v>
      </c>
      <c r="F25" s="20">
        <v>0</v>
      </c>
      <c r="G25" s="19">
        <f>E25+F25</f>
        <v>1600000000</v>
      </c>
      <c r="H25" s="18">
        <v>0</v>
      </c>
      <c r="I25" s="41">
        <f>E25+H25</f>
        <v>1600000000</v>
      </c>
    </row>
    <row r="26" spans="1:9" ht="11.25" customHeight="1" hidden="1" thickBot="1" thickTop="1">
      <c r="A26" s="37" t="s">
        <v>12</v>
      </c>
      <c r="B26" s="38"/>
      <c r="C26" s="36">
        <f aca="true" t="shared" si="2" ref="C26:I26">SUM(C21:C25)</f>
        <v>19607890290</v>
      </c>
      <c r="D26" s="36">
        <f t="shared" si="2"/>
        <v>711250000</v>
      </c>
      <c r="E26" s="36">
        <f t="shared" si="2"/>
        <v>20319140290</v>
      </c>
      <c r="F26" s="36">
        <f t="shared" si="2"/>
        <v>12093672440</v>
      </c>
      <c r="G26" s="36">
        <f t="shared" si="2"/>
        <v>32412812730</v>
      </c>
      <c r="H26" s="36">
        <f t="shared" si="2"/>
        <v>4079993750</v>
      </c>
      <c r="I26" s="35">
        <f t="shared" si="2"/>
        <v>24399134040</v>
      </c>
    </row>
    <row r="27" spans="1:9" ht="11.25" customHeight="1" hidden="1" thickBot="1" thickTop="1">
      <c r="A27" s="30"/>
      <c r="B27" s="31"/>
      <c r="C27" s="32"/>
      <c r="D27" s="33"/>
      <c r="E27" s="33"/>
      <c r="F27" s="33"/>
      <c r="G27" s="33"/>
      <c r="H27" s="32"/>
      <c r="I27" s="42"/>
    </row>
    <row r="28" spans="1:9" ht="10.5" customHeight="1" hidden="1" thickTop="1">
      <c r="A28" s="69" t="s">
        <v>15</v>
      </c>
      <c r="B28" s="29" t="s">
        <v>0</v>
      </c>
      <c r="C28" s="15">
        <f>'[13]totál'!$T$115</f>
        <v>13480913940</v>
      </c>
      <c r="D28" s="16">
        <f>'[13]totál'!$U$115</f>
        <v>552750000</v>
      </c>
      <c r="E28" s="16">
        <f>C28+D28</f>
        <v>14033663940</v>
      </c>
      <c r="F28" s="17">
        <f>'[13]totál'!$X$115</f>
        <v>7671505940</v>
      </c>
      <c r="G28" s="16">
        <f>E28+F28</f>
        <v>21705169880</v>
      </c>
      <c r="H28" s="15">
        <f>'[13]összesítő'!$B$29</f>
        <v>2652068750</v>
      </c>
      <c r="I28" s="40">
        <f>E28+H28</f>
        <v>16685732690</v>
      </c>
    </row>
    <row r="29" spans="1:9" ht="9.75" customHeight="1" hidden="1">
      <c r="A29" s="70"/>
      <c r="B29" s="14" t="s">
        <v>27</v>
      </c>
      <c r="C29" s="18">
        <f>'[14]totál'!$T$115</f>
        <v>1078744000</v>
      </c>
      <c r="D29" s="19">
        <f>'[14]totál'!$U$115</f>
        <v>25000000</v>
      </c>
      <c r="E29" s="19">
        <f>C29+D29</f>
        <v>1103744000</v>
      </c>
      <c r="F29" s="20">
        <f>'[14]totál'!$X$115</f>
        <v>271800000</v>
      </c>
      <c r="G29" s="19">
        <f>E29+F29</f>
        <v>1375544000</v>
      </c>
      <c r="H29" s="18">
        <f>'[14]összesítő'!$B$29</f>
        <v>671456250</v>
      </c>
      <c r="I29" s="41">
        <f>E29+H29</f>
        <v>1775200250</v>
      </c>
    </row>
    <row r="30" spans="1:9" ht="9.75" customHeight="1" hidden="1">
      <c r="A30" s="70"/>
      <c r="B30" s="14" t="s">
        <v>26</v>
      </c>
      <c r="C30" s="18">
        <f>'[15]totál'!$T$115</f>
        <v>1450234100</v>
      </c>
      <c r="D30" s="19">
        <f>'[15]totál'!$U$115</f>
        <v>76000000</v>
      </c>
      <c r="E30" s="19">
        <f>C30+D30</f>
        <v>1526234100</v>
      </c>
      <c r="F30" s="20">
        <f>'[15]totál'!$X$115</f>
        <v>3576084500</v>
      </c>
      <c r="G30" s="19">
        <f>E30+F30</f>
        <v>5102318600</v>
      </c>
      <c r="H30" s="18">
        <f>'[15]összesítő'!$B$29</f>
        <v>791447750</v>
      </c>
      <c r="I30" s="41">
        <f>E30+H30</f>
        <v>2317681850</v>
      </c>
    </row>
    <row r="31" spans="1:9" ht="9.75" customHeight="1" hidden="1">
      <c r="A31" s="70"/>
      <c r="B31" s="14" t="s">
        <v>29</v>
      </c>
      <c r="C31" s="18">
        <v>0</v>
      </c>
      <c r="D31" s="19">
        <v>0</v>
      </c>
      <c r="E31" s="19">
        <f>C31+D31</f>
        <v>0</v>
      </c>
      <c r="F31" s="20">
        <v>0</v>
      </c>
      <c r="G31" s="19">
        <f>E31+F31</f>
        <v>0</v>
      </c>
      <c r="H31" s="18">
        <v>0</v>
      </c>
      <c r="I31" s="41">
        <f>E31+H31</f>
        <v>0</v>
      </c>
    </row>
    <row r="32" spans="1:9" ht="9.75" customHeight="1" hidden="1">
      <c r="A32" s="70"/>
      <c r="B32" s="14" t="s">
        <v>2</v>
      </c>
      <c r="C32" s="18">
        <v>1600000000</v>
      </c>
      <c r="D32" s="19">
        <v>0</v>
      </c>
      <c r="E32" s="19">
        <f>C32+D32</f>
        <v>1600000000</v>
      </c>
      <c r="F32" s="20">
        <v>0</v>
      </c>
      <c r="G32" s="19">
        <f>E32+F32</f>
        <v>1600000000</v>
      </c>
      <c r="H32" s="18">
        <v>0</v>
      </c>
      <c r="I32" s="41">
        <f>E32+H32</f>
        <v>1600000000</v>
      </c>
    </row>
    <row r="33" spans="1:9" ht="11.25" customHeight="1" hidden="1" thickBot="1" thickTop="1">
      <c r="A33" s="37" t="s">
        <v>12</v>
      </c>
      <c r="B33" s="38"/>
      <c r="C33" s="36">
        <f aca="true" t="shared" si="3" ref="C33:I33">SUM(C28:C32)</f>
        <v>17609892040</v>
      </c>
      <c r="D33" s="36">
        <f t="shared" si="3"/>
        <v>653750000</v>
      </c>
      <c r="E33" s="36">
        <f t="shared" si="3"/>
        <v>18263642040</v>
      </c>
      <c r="F33" s="36">
        <f t="shared" si="3"/>
        <v>11519390440</v>
      </c>
      <c r="G33" s="36">
        <f t="shared" si="3"/>
        <v>29783032480</v>
      </c>
      <c r="H33" s="36">
        <f t="shared" si="3"/>
        <v>4114972750</v>
      </c>
      <c r="I33" s="35">
        <f t="shared" si="3"/>
        <v>22378614790</v>
      </c>
    </row>
    <row r="34" spans="1:9" ht="10.5" customHeight="1" hidden="1" thickTop="1">
      <c r="A34" s="69" t="s">
        <v>31</v>
      </c>
      <c r="B34" s="29" t="s">
        <v>0</v>
      </c>
      <c r="C34" s="15">
        <f>'[16]totál'!$T$115</f>
        <v>13184341690</v>
      </c>
      <c r="D34" s="16">
        <f>'[16]totál'!$U$115</f>
        <v>552750000</v>
      </c>
      <c r="E34" s="16">
        <f>C34+D34</f>
        <v>13737091690</v>
      </c>
      <c r="F34" s="17">
        <f>'[16]totál'!$X$115</f>
        <v>7678743440</v>
      </c>
      <c r="G34" s="16">
        <f>E34+F34</f>
        <v>21415835130</v>
      </c>
      <c r="H34" s="15">
        <f>'[16]összesítő'!$B$29</f>
        <v>2652068750</v>
      </c>
      <c r="I34" s="40">
        <f>E34+H34</f>
        <v>16389160440</v>
      </c>
    </row>
    <row r="35" spans="1:9" ht="9.75" customHeight="1" hidden="1">
      <c r="A35" s="70"/>
      <c r="B35" s="14" t="s">
        <v>24</v>
      </c>
      <c r="C35" s="18">
        <f>'[17]totál'!$T$115</f>
        <v>521568000</v>
      </c>
      <c r="D35" s="19">
        <f>'[17]totál'!$U$115</f>
        <v>25000000</v>
      </c>
      <c r="E35" s="19">
        <f>'[17]totál'!$X$115</f>
        <v>603975000</v>
      </c>
      <c r="F35" s="20">
        <f>'[17]totál'!$X$115</f>
        <v>603975000</v>
      </c>
      <c r="G35" s="19">
        <f>E35+F35</f>
        <v>1207950000</v>
      </c>
      <c r="H35" s="18">
        <f>'[17]összesítő'!$B$29</f>
        <v>671456250</v>
      </c>
      <c r="I35" s="41">
        <f>E35+H35</f>
        <v>1275431250</v>
      </c>
    </row>
    <row r="36" spans="1:9" ht="9.75" customHeight="1" hidden="1">
      <c r="A36" s="70"/>
      <c r="B36" s="14" t="s">
        <v>28</v>
      </c>
      <c r="C36" s="18">
        <f>'[18]totál'!$T$115</f>
        <v>1695934100</v>
      </c>
      <c r="D36" s="19">
        <f>'[18]totál'!$Q$115</f>
        <v>86000000</v>
      </c>
      <c r="E36" s="19">
        <f>C36+D36</f>
        <v>1781934100</v>
      </c>
      <c r="F36" s="20">
        <f>'[18]totál'!$X$115</f>
        <v>3834759500</v>
      </c>
      <c r="G36" s="19">
        <f>E36+F36</f>
        <v>5616693600</v>
      </c>
      <c r="H36" s="18">
        <f>'[18]összesítő'!$B$29</f>
        <v>1125093600</v>
      </c>
      <c r="I36" s="41">
        <f>E36+H36</f>
        <v>2907027700</v>
      </c>
    </row>
    <row r="37" spans="1:9" ht="9.75" customHeight="1" hidden="1">
      <c r="A37" s="70"/>
      <c r="B37" s="14" t="s">
        <v>25</v>
      </c>
      <c r="C37" s="18">
        <v>0</v>
      </c>
      <c r="D37" s="19">
        <v>0</v>
      </c>
      <c r="E37" s="19">
        <f>C37+D37</f>
        <v>0</v>
      </c>
      <c r="F37" s="20">
        <v>0</v>
      </c>
      <c r="G37" s="19">
        <f>E37+F37</f>
        <v>0</v>
      </c>
      <c r="H37" s="18">
        <v>0</v>
      </c>
      <c r="I37" s="41">
        <f>E37+H37</f>
        <v>0</v>
      </c>
    </row>
    <row r="38" spans="1:9" ht="9.75" customHeight="1" hidden="1">
      <c r="A38" s="70"/>
      <c r="B38" s="14" t="s">
        <v>2</v>
      </c>
      <c r="C38" s="18">
        <v>1600000000</v>
      </c>
      <c r="D38" s="19">
        <v>0</v>
      </c>
      <c r="E38" s="19">
        <f>C38+D38</f>
        <v>1600000000</v>
      </c>
      <c r="F38" s="20">
        <v>0</v>
      </c>
      <c r="G38" s="19">
        <f>E38+F38</f>
        <v>1600000000</v>
      </c>
      <c r="H38" s="18">
        <v>0</v>
      </c>
      <c r="I38" s="41">
        <f>E38+H38</f>
        <v>1600000000</v>
      </c>
    </row>
    <row r="39" spans="1:9" ht="11.25" customHeight="1" hidden="1" thickBot="1" thickTop="1">
      <c r="A39" s="37" t="s">
        <v>12</v>
      </c>
      <c r="B39" s="38"/>
      <c r="C39" s="36">
        <f aca="true" t="shared" si="4" ref="C39:I39">SUM(C34:C38)</f>
        <v>17001843790</v>
      </c>
      <c r="D39" s="36">
        <f t="shared" si="4"/>
        <v>663750000</v>
      </c>
      <c r="E39" s="36">
        <f t="shared" si="4"/>
        <v>17723000790</v>
      </c>
      <c r="F39" s="36">
        <f t="shared" si="4"/>
        <v>12117477940</v>
      </c>
      <c r="G39" s="36">
        <f t="shared" si="4"/>
        <v>29840478730</v>
      </c>
      <c r="H39" s="36">
        <f t="shared" si="4"/>
        <v>4448618600</v>
      </c>
      <c r="I39" s="35">
        <f t="shared" si="4"/>
        <v>22171619390</v>
      </c>
    </row>
    <row r="40" spans="1:9" ht="10.5" customHeight="1" hidden="1" thickTop="1">
      <c r="A40" s="69" t="s">
        <v>32</v>
      </c>
      <c r="B40" s="29" t="s">
        <v>0</v>
      </c>
      <c r="C40" s="15">
        <f>'[19]totál'!$T$126</f>
        <v>13211091690</v>
      </c>
      <c r="D40" s="16">
        <f>'[19]totál'!$U$126</f>
        <v>552750000</v>
      </c>
      <c r="E40" s="16">
        <f>C40+D40</f>
        <v>13763841690</v>
      </c>
      <c r="F40" s="17">
        <f>'[19]totál'!$X$126</f>
        <v>7538616440</v>
      </c>
      <c r="G40" s="16">
        <f>E40+F40</f>
        <v>21302458130</v>
      </c>
      <c r="H40" s="15">
        <f>'[19]összesítő'!$B$29</f>
        <v>2652068750</v>
      </c>
      <c r="I40" s="40">
        <f>E40+H40</f>
        <v>16415910440</v>
      </c>
    </row>
    <row r="41" spans="1:9" ht="9.75" customHeight="1" hidden="1">
      <c r="A41" s="70"/>
      <c r="B41" s="14" t="s">
        <v>27</v>
      </c>
      <c r="C41" s="18">
        <f>'[20]totál'!$T$115</f>
        <v>537243500</v>
      </c>
      <c r="D41" s="19">
        <f>'[20]totál'!$U$115</f>
        <v>25000000</v>
      </c>
      <c r="E41" s="19">
        <f>C41+D41</f>
        <v>562243500</v>
      </c>
      <c r="F41" s="20">
        <f>'[20]totál'!$X$115</f>
        <v>601837500</v>
      </c>
      <c r="G41" s="19">
        <f>E41+F41</f>
        <v>1164081000</v>
      </c>
      <c r="H41" s="18">
        <f>'[20]összesítő'!$B$29</f>
        <v>671456250</v>
      </c>
      <c r="I41" s="41">
        <f>E41+H41</f>
        <v>1233699750</v>
      </c>
    </row>
    <row r="42" spans="1:9" ht="9.75" customHeight="1" hidden="1">
      <c r="A42" s="70"/>
      <c r="B42" s="14" t="s">
        <v>26</v>
      </c>
      <c r="C42" s="18">
        <f>'[21]totál'!$T$115</f>
        <v>2143434100</v>
      </c>
      <c r="D42" s="19">
        <f>'[21]totál'!$U$115</f>
        <v>141800000</v>
      </c>
      <c r="E42" s="19">
        <f>C42+D42</f>
        <v>2285234100</v>
      </c>
      <c r="F42" s="20">
        <f>'[21]totál'!$X$115</f>
        <v>4051296500</v>
      </c>
      <c r="G42" s="19">
        <f>E42+F42</f>
        <v>6336530600</v>
      </c>
      <c r="H42" s="18">
        <f>'[21]összesítő'!$B$29</f>
        <v>1125093600</v>
      </c>
      <c r="I42" s="41">
        <f>E42+H42</f>
        <v>3410327700</v>
      </c>
    </row>
    <row r="43" spans="1:9" ht="9.75" customHeight="1" hidden="1">
      <c r="A43" s="70"/>
      <c r="B43" s="14" t="s">
        <v>29</v>
      </c>
      <c r="C43" s="18">
        <v>0</v>
      </c>
      <c r="D43" s="19">
        <v>0</v>
      </c>
      <c r="E43" s="19">
        <f>C43+D43</f>
        <v>0</v>
      </c>
      <c r="F43" s="20">
        <v>0</v>
      </c>
      <c r="G43" s="19">
        <f>E43+F43</f>
        <v>0</v>
      </c>
      <c r="H43" s="18">
        <v>0</v>
      </c>
      <c r="I43" s="41">
        <f>E43+H43</f>
        <v>0</v>
      </c>
    </row>
    <row r="44" spans="1:9" ht="9.75" customHeight="1" hidden="1">
      <c r="A44" s="70"/>
      <c r="B44" s="14" t="s">
        <v>2</v>
      </c>
      <c r="C44" s="18">
        <v>1600000000</v>
      </c>
      <c r="D44" s="19">
        <v>0</v>
      </c>
      <c r="E44" s="19">
        <f>C44+D44</f>
        <v>1600000000</v>
      </c>
      <c r="F44" s="20">
        <v>0</v>
      </c>
      <c r="G44" s="19">
        <f>E44+F44</f>
        <v>1600000000</v>
      </c>
      <c r="H44" s="18">
        <v>0</v>
      </c>
      <c r="I44" s="41">
        <f>E44+H44</f>
        <v>1600000000</v>
      </c>
    </row>
    <row r="45" spans="1:9" ht="11.25" customHeight="1" hidden="1" thickBot="1" thickTop="1">
      <c r="A45" s="37" t="s">
        <v>12</v>
      </c>
      <c r="B45" s="38"/>
      <c r="C45" s="36">
        <f aca="true" t="shared" si="5" ref="C45:I45">SUM(C40:C44)</f>
        <v>17491769290</v>
      </c>
      <c r="D45" s="36">
        <f t="shared" si="5"/>
        <v>719550000</v>
      </c>
      <c r="E45" s="36">
        <f t="shared" si="5"/>
        <v>18211319290</v>
      </c>
      <c r="F45" s="36">
        <f t="shared" si="5"/>
        <v>12191750440</v>
      </c>
      <c r="G45" s="36">
        <f t="shared" si="5"/>
        <v>30403069730</v>
      </c>
      <c r="H45" s="36">
        <f t="shared" si="5"/>
        <v>4448618600</v>
      </c>
      <c r="I45" s="35">
        <f t="shared" si="5"/>
        <v>22659937890</v>
      </c>
    </row>
    <row r="46" spans="1:9" ht="10.5" customHeight="1" hidden="1" thickTop="1">
      <c r="A46" s="69" t="s">
        <v>35</v>
      </c>
      <c r="B46" s="29" t="s">
        <v>0</v>
      </c>
      <c r="C46" s="15">
        <f>'[22]összesítő'!$F$18</f>
        <v>15452798959.211199</v>
      </c>
      <c r="D46" s="16">
        <f>'[22]összesítő'!$F$25</f>
        <v>795830000</v>
      </c>
      <c r="E46" s="16">
        <f>C46+D46</f>
        <v>16248628959.211199</v>
      </c>
      <c r="F46" s="17">
        <f>'[22]összesítő'!$G$18</f>
        <v>6955096959</v>
      </c>
      <c r="G46" s="16">
        <f>E46+F46</f>
        <v>23203725918.211197</v>
      </c>
      <c r="H46" s="15">
        <f>'[22]összesítő'!$F$29</f>
        <v>2705110125</v>
      </c>
      <c r="I46" s="40">
        <f>E46+H46</f>
        <v>18953739084.211197</v>
      </c>
    </row>
    <row r="47" spans="1:9" ht="9.75" customHeight="1" hidden="1">
      <c r="A47" s="70"/>
      <c r="B47" s="14" t="s">
        <v>27</v>
      </c>
      <c r="C47" s="18">
        <f>'[25]összesítő'!$F$23</f>
        <v>455380508.79999995</v>
      </c>
      <c r="D47" s="19">
        <f>'[25]összesítő'!$F$25</f>
        <v>52620000</v>
      </c>
      <c r="E47" s="19">
        <f>'[25]összesítő'!$F$27</f>
        <v>508000508.79999995</v>
      </c>
      <c r="F47" s="20">
        <f>'[25]összesítő'!$G$23</f>
        <v>390437500</v>
      </c>
      <c r="G47" s="19">
        <f>'[25]összesítő'!$E$27</f>
        <v>898438008.8</v>
      </c>
      <c r="H47" s="18">
        <f>'[25]összesítő'!$F$29</f>
        <v>684885375</v>
      </c>
      <c r="I47" s="41">
        <f>E47+H47</f>
        <v>1192885883.8</v>
      </c>
    </row>
    <row r="48" spans="1:9" ht="9.75" customHeight="1" hidden="1">
      <c r="A48" s="70"/>
      <c r="B48" s="14" t="s">
        <v>26</v>
      </c>
      <c r="C48" s="18">
        <f>'[23]összesítő'!$F$18</f>
        <v>2654290234</v>
      </c>
      <c r="D48" s="19">
        <f>'[23]összesítő'!$F$25</f>
        <v>159300000</v>
      </c>
      <c r="E48" s="19">
        <f>C48+D48</f>
        <v>2813590234</v>
      </c>
      <c r="F48" s="20">
        <f>'[23]összesítő'!$G$18</f>
        <v>4279573412</v>
      </c>
      <c r="G48" s="19">
        <f>E48+F48</f>
        <v>7093163646</v>
      </c>
      <c r="H48" s="18">
        <f>'[23]összesítő'!$F$29</f>
        <v>1147595472</v>
      </c>
      <c r="I48" s="41">
        <f>E48+H48</f>
        <v>3961185706</v>
      </c>
    </row>
    <row r="49" spans="1:9" s="39" customFormat="1" ht="9.75" customHeight="1" hidden="1">
      <c r="A49" s="70"/>
      <c r="B49" s="14" t="s">
        <v>29</v>
      </c>
      <c r="C49" s="18">
        <v>0</v>
      </c>
      <c r="D49" s="19">
        <v>0</v>
      </c>
      <c r="E49" s="19">
        <f>C49+D49</f>
        <v>0</v>
      </c>
      <c r="F49" s="20">
        <v>0</v>
      </c>
      <c r="G49" s="19">
        <v>250000000</v>
      </c>
      <c r="H49" s="18">
        <v>0</v>
      </c>
      <c r="I49" s="41">
        <f>E49+H49</f>
        <v>0</v>
      </c>
    </row>
    <row r="50" spans="1:9" s="39" customFormat="1" ht="9.75" customHeight="1" hidden="1">
      <c r="A50" s="70"/>
      <c r="B50" s="14" t="s">
        <v>2</v>
      </c>
      <c r="C50" s="18">
        <v>1600000000</v>
      </c>
      <c r="D50" s="19">
        <v>0</v>
      </c>
      <c r="E50" s="19">
        <f>C50+D50</f>
        <v>1600000000</v>
      </c>
      <c r="F50" s="20">
        <v>2302520001</v>
      </c>
      <c r="G50" s="19">
        <f>E50+F50</f>
        <v>3902520001</v>
      </c>
      <c r="H50" s="18">
        <v>0</v>
      </c>
      <c r="I50" s="41">
        <f>E50+H50</f>
        <v>1600000000</v>
      </c>
    </row>
    <row r="51" spans="1:9" s="39" customFormat="1" ht="9.75" hidden="1">
      <c r="A51" s="37" t="s">
        <v>12</v>
      </c>
      <c r="B51" s="38"/>
      <c r="C51" s="36">
        <f aca="true" t="shared" si="6" ref="C51:I51">SUM(C46:C50)</f>
        <v>20162469702.0112</v>
      </c>
      <c r="D51" s="36">
        <f t="shared" si="6"/>
        <v>1007750000</v>
      </c>
      <c r="E51" s="36">
        <f t="shared" si="6"/>
        <v>21170219702.0112</v>
      </c>
      <c r="F51" s="36">
        <f t="shared" si="6"/>
        <v>13927627872</v>
      </c>
      <c r="G51" s="36">
        <f t="shared" si="6"/>
        <v>35347847574.0112</v>
      </c>
      <c r="H51" s="36">
        <f t="shared" si="6"/>
        <v>4537590972</v>
      </c>
      <c r="I51" s="35">
        <f t="shared" si="6"/>
        <v>25707810674.011196</v>
      </c>
    </row>
    <row r="52" spans="1:9" s="39" customFormat="1" ht="10.5" customHeight="1" hidden="1" thickTop="1">
      <c r="A52" s="69" t="s">
        <v>33</v>
      </c>
      <c r="B52" s="29" t="s">
        <v>0</v>
      </c>
      <c r="C52" s="15">
        <v>0</v>
      </c>
      <c r="D52" s="16">
        <v>0</v>
      </c>
      <c r="E52" s="16">
        <f>C52+D52</f>
        <v>0</v>
      </c>
      <c r="F52" s="17">
        <v>0</v>
      </c>
      <c r="G52" s="16">
        <f>E52+F52</f>
        <v>0</v>
      </c>
      <c r="H52" s="15">
        <v>0</v>
      </c>
      <c r="I52" s="40">
        <f>E52+H52</f>
        <v>0</v>
      </c>
    </row>
    <row r="53" spans="1:9" s="39" customFormat="1" ht="9.75" customHeight="1" hidden="1">
      <c r="A53" s="70"/>
      <c r="B53" s="14" t="s">
        <v>27</v>
      </c>
      <c r="C53" s="18">
        <v>0</v>
      </c>
      <c r="D53" s="19">
        <v>0</v>
      </c>
      <c r="E53" s="19">
        <f>C53+D53</f>
        <v>0</v>
      </c>
      <c r="F53" s="20">
        <v>0</v>
      </c>
      <c r="G53" s="19">
        <f>E53+F53</f>
        <v>0</v>
      </c>
      <c r="H53" s="18">
        <v>0</v>
      </c>
      <c r="I53" s="41">
        <f>E53+H53</f>
        <v>0</v>
      </c>
    </row>
    <row r="54" spans="1:9" s="39" customFormat="1" ht="9.75" customHeight="1" hidden="1">
      <c r="A54" s="70"/>
      <c r="B54" s="14" t="s">
        <v>26</v>
      </c>
      <c r="C54" s="18">
        <v>0</v>
      </c>
      <c r="D54" s="19">
        <v>0</v>
      </c>
      <c r="E54" s="19">
        <f>C54+D54</f>
        <v>0</v>
      </c>
      <c r="F54" s="20">
        <v>0</v>
      </c>
      <c r="G54" s="19">
        <f>E54+F54</f>
        <v>0</v>
      </c>
      <c r="H54" s="18">
        <v>0</v>
      </c>
      <c r="I54" s="41">
        <f>E54+H54</f>
        <v>0</v>
      </c>
    </row>
    <row r="55" spans="1:9" s="39" customFormat="1" ht="9.75" customHeight="1" hidden="1">
      <c r="A55" s="70"/>
      <c r="B55" s="14" t="s">
        <v>29</v>
      </c>
      <c r="C55" s="18">
        <v>0</v>
      </c>
      <c r="D55" s="19">
        <v>0</v>
      </c>
      <c r="E55" s="19">
        <f>C55+D55</f>
        <v>0</v>
      </c>
      <c r="F55" s="20">
        <v>0</v>
      </c>
      <c r="G55" s="19">
        <f>E55+F55</f>
        <v>0</v>
      </c>
      <c r="H55" s="18">
        <v>0</v>
      </c>
      <c r="I55" s="41">
        <f>E55+H55</f>
        <v>0</v>
      </c>
    </row>
    <row r="56" spans="1:9" s="39" customFormat="1" ht="9.75" customHeight="1" hidden="1">
      <c r="A56" s="70"/>
      <c r="B56" s="14" t="s">
        <v>2</v>
      </c>
      <c r="C56" s="18">
        <v>0</v>
      </c>
      <c r="D56" s="19">
        <v>0</v>
      </c>
      <c r="E56" s="19">
        <v>0</v>
      </c>
      <c r="F56" s="20">
        <v>0</v>
      </c>
      <c r="G56" s="19">
        <f>E56+F56</f>
        <v>0</v>
      </c>
      <c r="H56" s="18">
        <v>0</v>
      </c>
      <c r="I56" s="41">
        <f>E56+H56</f>
        <v>0</v>
      </c>
    </row>
    <row r="57" spans="1:9" s="39" customFormat="1" ht="9.75" customHeight="1" hidden="1">
      <c r="A57" s="37" t="s">
        <v>12</v>
      </c>
      <c r="B57" s="38"/>
      <c r="C57" s="36">
        <f aca="true" t="shared" si="7" ref="C57:I57">SUM(C52:C56)</f>
        <v>0</v>
      </c>
      <c r="D57" s="36">
        <f t="shared" si="7"/>
        <v>0</v>
      </c>
      <c r="E57" s="36">
        <f t="shared" si="7"/>
        <v>0</v>
      </c>
      <c r="F57" s="36">
        <f t="shared" si="7"/>
        <v>0</v>
      </c>
      <c r="G57" s="36">
        <f t="shared" si="7"/>
        <v>0</v>
      </c>
      <c r="H57" s="36">
        <f t="shared" si="7"/>
        <v>0</v>
      </c>
      <c r="I57" s="35">
        <f t="shared" si="7"/>
        <v>0</v>
      </c>
    </row>
    <row r="58" spans="1:9" ht="10.5" hidden="1" thickBot="1">
      <c r="A58" s="25"/>
      <c r="B58" s="34"/>
      <c r="C58" s="26"/>
      <c r="D58" s="27"/>
      <c r="E58" s="27"/>
      <c r="F58" s="27"/>
      <c r="G58" s="27"/>
      <c r="H58" s="26"/>
      <c r="I58" s="28"/>
    </row>
    <row r="59" spans="1:9" ht="13.5" hidden="1" thickTop="1">
      <c r="A59" s="14" t="s">
        <v>12</v>
      </c>
      <c r="B59" s="7"/>
      <c r="C59" s="9"/>
      <c r="D59" s="10" t="e">
        <f>#REF!-#REF!</f>
        <v>#REF!</v>
      </c>
      <c r="E59" s="10"/>
      <c r="F59" s="9"/>
      <c r="G59" s="8"/>
      <c r="H59" s="10" t="e">
        <f>#REF!-#REF!</f>
        <v>#REF!</v>
      </c>
      <c r="I59" s="10" t="e">
        <f>#REF!-#REF!</f>
        <v>#REF!</v>
      </c>
    </row>
    <row r="60" spans="1:9" ht="10.5" thickBot="1">
      <c r="A60" s="2"/>
      <c r="B60" s="2"/>
      <c r="C60" s="5"/>
      <c r="D60" s="3"/>
      <c r="E60" s="3"/>
      <c r="F60" s="5"/>
      <c r="G60" s="5"/>
      <c r="H60" s="3"/>
      <c r="I60" s="3"/>
    </row>
    <row r="61" spans="1:10" ht="14.25" customHeight="1" thickBot="1" thickTop="1">
      <c r="A61" s="71" t="s">
        <v>13</v>
      </c>
      <c r="B61" s="71" t="s">
        <v>1</v>
      </c>
      <c r="C61" s="74" t="s">
        <v>7</v>
      </c>
      <c r="D61" s="75"/>
      <c r="E61" s="75"/>
      <c r="F61" s="75"/>
      <c r="G61" s="76"/>
      <c r="H61" s="21"/>
      <c r="I61" s="64" t="s">
        <v>10</v>
      </c>
      <c r="J61" s="56"/>
    </row>
    <row r="62" spans="1:10" ht="13.5" customHeight="1" thickBot="1">
      <c r="A62" s="72"/>
      <c r="B62" s="72"/>
      <c r="C62" s="77" t="s">
        <v>3</v>
      </c>
      <c r="D62" s="78"/>
      <c r="E62" s="78"/>
      <c r="F62" s="43"/>
      <c r="G62" s="24"/>
      <c r="H62" s="22"/>
      <c r="I62" s="65"/>
      <c r="J62" s="57"/>
    </row>
    <row r="63" spans="1:10" ht="10.5" customHeight="1" thickBot="1">
      <c r="A63" s="73"/>
      <c r="B63" s="73"/>
      <c r="C63" s="11" t="s">
        <v>3</v>
      </c>
      <c r="D63" s="12" t="s">
        <v>4</v>
      </c>
      <c r="E63" s="12" t="s">
        <v>8</v>
      </c>
      <c r="F63" s="13" t="s">
        <v>5</v>
      </c>
      <c r="G63" s="11" t="s">
        <v>6</v>
      </c>
      <c r="H63" s="13" t="s">
        <v>9</v>
      </c>
      <c r="I63" s="66"/>
      <c r="J63" s="57"/>
    </row>
    <row r="64" spans="1:10" ht="10.5" customHeight="1" thickTop="1">
      <c r="A64" s="62" t="s">
        <v>41</v>
      </c>
      <c r="B64" s="29" t="s">
        <v>0</v>
      </c>
      <c r="C64" s="15">
        <f>'[31]összesítő'!$F$23</f>
        <v>15654351704.600002</v>
      </c>
      <c r="D64" s="16">
        <f>'[31]összesítő'!$F$25</f>
        <v>1165795850</v>
      </c>
      <c r="E64" s="16">
        <f>'[31]összesítő'!$F$27</f>
        <v>16820147554.600002</v>
      </c>
      <c r="F64" s="17">
        <f>'[31]összesítő'!$G$23</f>
        <v>6468798159</v>
      </c>
      <c r="G64" s="16">
        <f>'[31]összesítő'!$E$27</f>
        <v>23288945713.600002</v>
      </c>
      <c r="H64" s="15">
        <f>'[30]összesítő'!$F$29</f>
        <v>2705110125</v>
      </c>
      <c r="I64" s="40">
        <f>E64+H64</f>
        <v>19525257679.600002</v>
      </c>
      <c r="J64" s="57"/>
    </row>
    <row r="65" spans="1:10" ht="9.75" customHeight="1">
      <c r="A65" s="63"/>
      <c r="B65" s="14" t="s">
        <v>44</v>
      </c>
      <c r="C65" s="18">
        <f>'[33]összesítő'!$F$23</f>
        <v>441971858.79999995</v>
      </c>
      <c r="D65" s="19">
        <f>'[33]összesítő'!$F$25</f>
        <v>28098500</v>
      </c>
      <c r="E65" s="19">
        <f>'[33]összesítő'!$F$27</f>
        <v>470070358.79999995</v>
      </c>
      <c r="F65" s="20">
        <f>'[33]összesítő'!$G$23</f>
        <v>340375000</v>
      </c>
      <c r="G65" s="19">
        <f>'[33]összesítő'!$E$27</f>
        <v>810445358.8</v>
      </c>
      <c r="H65" s="18">
        <f>'[33]összesítő'!$F$29</f>
        <v>684885375</v>
      </c>
      <c r="I65" s="41">
        <f>E65+H65</f>
        <v>1154955733.8</v>
      </c>
      <c r="J65" s="57"/>
    </row>
    <row r="66" spans="1:10" ht="9.75" customHeight="1">
      <c r="A66" s="63"/>
      <c r="B66" s="14" t="s">
        <v>43</v>
      </c>
      <c r="C66" s="18">
        <f>'[35]összesítő'!$F$23</f>
        <v>2524716953</v>
      </c>
      <c r="D66" s="19">
        <f>'[35]összesítő'!$F$25</f>
        <v>51791978</v>
      </c>
      <c r="E66" s="19">
        <f>'[35]összesítő'!$F$27</f>
        <v>2576508931</v>
      </c>
      <c r="F66" s="20">
        <f>'[35]összesítő'!$G$23</f>
        <v>3913810912</v>
      </c>
      <c r="G66" s="19">
        <f>'[35]összesítő'!$E$27</f>
        <v>6490319843</v>
      </c>
      <c r="H66" s="18">
        <f>'[35]összesítő'!$E$29</f>
        <v>1147595472</v>
      </c>
      <c r="I66" s="41">
        <f>E66+H66</f>
        <v>3724104403</v>
      </c>
      <c r="J66" s="57"/>
    </row>
    <row r="67" spans="1:10" ht="9.75" customHeight="1">
      <c r="A67" s="63"/>
      <c r="B67" s="14" t="s">
        <v>45</v>
      </c>
      <c r="C67" s="18">
        <v>0</v>
      </c>
      <c r="D67" s="19">
        <v>0</v>
      </c>
      <c r="E67" s="19">
        <f>C67+D67</f>
        <v>0</v>
      </c>
      <c r="F67" s="20">
        <v>0</v>
      </c>
      <c r="G67" s="19">
        <v>250000000</v>
      </c>
      <c r="H67" s="18">
        <v>0</v>
      </c>
      <c r="I67" s="41">
        <f>G67</f>
        <v>250000000</v>
      </c>
      <c r="J67" s="57"/>
    </row>
    <row r="68" spans="1:10" ht="9.75" customHeight="1">
      <c r="A68" s="63"/>
      <c r="B68" s="14" t="s">
        <v>2</v>
      </c>
      <c r="C68" s="18">
        <v>1400000000</v>
      </c>
      <c r="D68" s="19">
        <v>0</v>
      </c>
      <c r="E68" s="19">
        <f>C68+D68</f>
        <v>1400000000</v>
      </c>
      <c r="F68" s="20">
        <v>0</v>
      </c>
      <c r="G68" s="19">
        <f>E68+F68</f>
        <v>1400000000</v>
      </c>
      <c r="H68" s="18">
        <v>0</v>
      </c>
      <c r="I68" s="41">
        <f>E68+H68</f>
        <v>1400000000</v>
      </c>
      <c r="J68" s="57"/>
    </row>
    <row r="69" spans="1:10" ht="9.75">
      <c r="A69" s="37" t="s">
        <v>12</v>
      </c>
      <c r="B69" s="38"/>
      <c r="C69" s="36">
        <f aca="true" t="shared" si="8" ref="C69:I69">SUM(C64:C68)</f>
        <v>20021040516.4</v>
      </c>
      <c r="D69" s="36">
        <f t="shared" si="8"/>
        <v>1245686328</v>
      </c>
      <c r="E69" s="36">
        <f t="shared" si="8"/>
        <v>21266726844.4</v>
      </c>
      <c r="F69" s="36">
        <f t="shared" si="8"/>
        <v>10722984071</v>
      </c>
      <c r="G69" s="36">
        <f t="shared" si="8"/>
        <v>32239710915.4</v>
      </c>
      <c r="H69" s="36">
        <f t="shared" si="8"/>
        <v>4537590972</v>
      </c>
      <c r="I69" s="35">
        <f t="shared" si="8"/>
        <v>26054317816.4</v>
      </c>
      <c r="J69" s="57"/>
    </row>
    <row r="70" spans="1:10" ht="10.5" thickBot="1">
      <c r="A70" s="30"/>
      <c r="B70" s="31"/>
      <c r="C70" s="32"/>
      <c r="D70" s="33"/>
      <c r="E70" s="33"/>
      <c r="F70" s="33"/>
      <c r="G70" s="33"/>
      <c r="H70" s="32"/>
      <c r="I70" s="42"/>
      <c r="J70" s="57"/>
    </row>
    <row r="71" spans="1:10" ht="10.5" customHeight="1" thickTop="1">
      <c r="A71" s="62" t="s">
        <v>42</v>
      </c>
      <c r="B71" s="29" t="s">
        <v>0</v>
      </c>
      <c r="C71" s="15">
        <f>'[32]összesítő'!$F$23</f>
        <v>15402005531.600002</v>
      </c>
      <c r="D71" s="16">
        <f>'[32]összesítő'!$F$25</f>
        <v>330770850</v>
      </c>
      <c r="E71" s="16">
        <f>'[32]összesítő'!$F$27</f>
        <v>15732776381.600002</v>
      </c>
      <c r="F71" s="17">
        <f>'[32]összesítő'!$G$23</f>
        <v>6694933660</v>
      </c>
      <c r="G71" s="16">
        <f>'[32]összesítő'!$E$27</f>
        <v>22427710041.600002</v>
      </c>
      <c r="H71" s="15">
        <f>'[32]összesítő'!$E$29</f>
        <v>2405110125</v>
      </c>
      <c r="I71" s="40">
        <f>E71+H71</f>
        <v>18137886506.600002</v>
      </c>
      <c r="J71" s="60">
        <f aca="true" t="shared" si="9" ref="J71:J76">I64-I71</f>
        <v>1387371173</v>
      </c>
    </row>
    <row r="72" spans="1:10" ht="9.75" customHeight="1">
      <c r="A72" s="63"/>
      <c r="B72" s="14" t="s">
        <v>44</v>
      </c>
      <c r="C72" s="18">
        <f>'[34]összesítő'!$F$23</f>
        <v>272040608.8</v>
      </c>
      <c r="D72" s="19">
        <f>'[34]összesítő'!$F$25</f>
        <v>14192000</v>
      </c>
      <c r="E72" s="19">
        <f>'[34]összesítő'!$F$27</f>
        <v>286232608.8</v>
      </c>
      <c r="F72" s="20">
        <f>'[34]összesítő'!$G$23</f>
        <v>177837500</v>
      </c>
      <c r="G72" s="19">
        <f>'[34]összesítő'!$E$27</f>
        <v>464070108.79999995</v>
      </c>
      <c r="H72" s="18">
        <v>634885375</v>
      </c>
      <c r="I72" s="41">
        <f>E72+H72</f>
        <v>921117983.8</v>
      </c>
      <c r="J72" s="60">
        <f t="shared" si="9"/>
        <v>233837750</v>
      </c>
    </row>
    <row r="73" spans="1:10" ht="9.75" customHeight="1">
      <c r="A73" s="63"/>
      <c r="B73" s="14" t="s">
        <v>43</v>
      </c>
      <c r="C73" s="18">
        <f>'[36]összesítő'!$F$23</f>
        <v>2455562598</v>
      </c>
      <c r="D73" s="19">
        <f>'[36]összesítő'!$F$25</f>
        <v>51791978</v>
      </c>
      <c r="E73" s="19">
        <f>'[36]összesítő'!$F$27</f>
        <v>2507354576</v>
      </c>
      <c r="F73" s="20">
        <f>'[36]összesítő'!$G$23</f>
        <v>3723098412</v>
      </c>
      <c r="G73" s="19">
        <f>'[36]összesítő'!$E$27</f>
        <v>6230452988</v>
      </c>
      <c r="H73" s="18">
        <f>'[36]összesítő'!$E$29</f>
        <v>997595472</v>
      </c>
      <c r="I73" s="41">
        <f>E73+H73</f>
        <v>3504950048</v>
      </c>
      <c r="J73" s="60">
        <f t="shared" si="9"/>
        <v>219154355</v>
      </c>
    </row>
    <row r="74" spans="1:10" ht="9.75" customHeight="1">
      <c r="A74" s="63"/>
      <c r="B74" s="14" t="s">
        <v>45</v>
      </c>
      <c r="C74" s="18">
        <v>0</v>
      </c>
      <c r="D74" s="19">
        <v>0</v>
      </c>
      <c r="E74" s="19">
        <f>C74+D74</f>
        <v>0</v>
      </c>
      <c r="F74" s="20">
        <v>0</v>
      </c>
      <c r="G74" s="19">
        <v>150000000</v>
      </c>
      <c r="H74" s="18">
        <v>0</v>
      </c>
      <c r="I74" s="41">
        <f>G74</f>
        <v>150000000</v>
      </c>
      <c r="J74" s="60">
        <f t="shared" si="9"/>
        <v>100000000</v>
      </c>
    </row>
    <row r="75" spans="1:10" ht="9.75" customHeight="1">
      <c r="A75" s="63"/>
      <c r="B75" s="14" t="s">
        <v>2</v>
      </c>
      <c r="C75" s="18">
        <v>1400000000</v>
      </c>
      <c r="D75" s="19">
        <v>0</v>
      </c>
      <c r="E75" s="19">
        <v>1200000000</v>
      </c>
      <c r="F75" s="20">
        <v>0</v>
      </c>
      <c r="G75" s="19">
        <f>E75+F75</f>
        <v>1200000000</v>
      </c>
      <c r="H75" s="18">
        <v>0</v>
      </c>
      <c r="I75" s="41">
        <f>E75+H75</f>
        <v>1200000000</v>
      </c>
      <c r="J75" s="60">
        <f t="shared" si="9"/>
        <v>200000000</v>
      </c>
    </row>
    <row r="76" spans="1:10" ht="9.75">
      <c r="A76" s="37" t="s">
        <v>12</v>
      </c>
      <c r="B76" s="38"/>
      <c r="C76" s="36">
        <f aca="true" t="shared" si="10" ref="C76:I76">SUM(C71:C75)</f>
        <v>19529608738.4</v>
      </c>
      <c r="D76" s="36">
        <f t="shared" si="10"/>
        <v>396754828</v>
      </c>
      <c r="E76" s="36">
        <f t="shared" si="10"/>
        <v>19726363566.4</v>
      </c>
      <c r="F76" s="36">
        <f t="shared" si="10"/>
        <v>10595869572</v>
      </c>
      <c r="G76" s="36">
        <f t="shared" si="10"/>
        <v>30472233138.4</v>
      </c>
      <c r="H76" s="36">
        <f t="shared" si="10"/>
        <v>4037590972</v>
      </c>
      <c r="I76" s="35">
        <f t="shared" si="10"/>
        <v>23913954538.4</v>
      </c>
      <c r="J76" s="58">
        <f t="shared" si="9"/>
        <v>2140363278</v>
      </c>
    </row>
    <row r="77" spans="1:10" ht="10.5" hidden="1" thickBot="1">
      <c r="A77" s="30"/>
      <c r="B77" s="31"/>
      <c r="C77" s="32"/>
      <c r="D77" s="33"/>
      <c r="E77" s="33"/>
      <c r="F77" s="33"/>
      <c r="G77" s="33"/>
      <c r="H77" s="32"/>
      <c r="I77" s="42"/>
      <c r="J77" s="58"/>
    </row>
    <row r="78" spans="1:10" ht="10.5" customHeight="1" hidden="1" thickTop="1">
      <c r="A78" s="62" t="s">
        <v>39</v>
      </c>
      <c r="B78" s="29" t="s">
        <v>0</v>
      </c>
      <c r="C78" s="15">
        <f>'[27]összesítő'!$F$23</f>
        <v>14379506085.961199</v>
      </c>
      <c r="D78" s="16">
        <f>'[27]összesítő'!$F$25</f>
        <v>568560000</v>
      </c>
      <c r="E78" s="16">
        <f>'[27]összesítő'!$F$27</f>
        <v>14948066085.961199</v>
      </c>
      <c r="F78" s="17">
        <f>'[27]összesítő'!$G$23</f>
        <v>6496727959</v>
      </c>
      <c r="G78" s="16">
        <f>'[27]összesítő'!$E$27</f>
        <v>21444794044.961197</v>
      </c>
      <c r="H78" s="15">
        <f>'[27]összesítő'!$F$29</f>
        <v>2705110125</v>
      </c>
      <c r="I78" s="40">
        <f>E78+H78</f>
        <v>17653176210.961197</v>
      </c>
      <c r="J78" s="60">
        <f aca="true" t="shared" si="11" ref="J78:J83">I64-I78</f>
        <v>1872081468.6388054</v>
      </c>
    </row>
    <row r="79" spans="1:10" ht="9.75" customHeight="1" hidden="1">
      <c r="A79" s="79"/>
      <c r="B79" s="14" t="s">
        <v>27</v>
      </c>
      <c r="C79" s="18">
        <f>'[28]összesítő'!$F$23</f>
        <v>452049308.79999995</v>
      </c>
      <c r="D79" s="19">
        <f>'[28]összesítő'!$F$25</f>
        <v>54620000</v>
      </c>
      <c r="E79" s="19">
        <f>'[28]összesítő'!$F$27</f>
        <v>506669308.79999995</v>
      </c>
      <c r="F79" s="20">
        <f>'[28]összesítő'!$G$23</f>
        <v>340525000</v>
      </c>
      <c r="G79" s="19">
        <f>'[28]összesítő'!$E$27</f>
        <v>847194308.8</v>
      </c>
      <c r="H79" s="18">
        <f>'[28]összesítő'!$F$29</f>
        <v>684885375</v>
      </c>
      <c r="I79" s="41">
        <f>E79+H79</f>
        <v>1191554683.8</v>
      </c>
      <c r="J79" s="60">
        <f t="shared" si="11"/>
        <v>-36598950</v>
      </c>
    </row>
    <row r="80" spans="1:10" ht="9.75" customHeight="1" hidden="1">
      <c r="A80" s="79"/>
      <c r="B80" s="14" t="s">
        <v>28</v>
      </c>
      <c r="C80" s="18">
        <f>'[29]összesítő'!$F$23</f>
        <v>2239543736.1</v>
      </c>
      <c r="D80" s="19">
        <f>'[29]összesítő'!$F$25</f>
        <v>150950000</v>
      </c>
      <c r="E80" s="19">
        <f>'[29]összesítő'!$F$27</f>
        <v>2390493736.1</v>
      </c>
      <c r="F80" s="20">
        <f>'[29]összesítő'!$G$23</f>
        <v>3859785912</v>
      </c>
      <c r="G80" s="19">
        <f>'[29]összesítő'!$E$27</f>
        <v>6250279648.099999</v>
      </c>
      <c r="H80" s="18">
        <f>'[29]összesítő'!$F$29</f>
        <v>1147595472</v>
      </c>
      <c r="I80" s="41">
        <f>E80+H80</f>
        <v>3538089208.1</v>
      </c>
      <c r="J80" s="60">
        <f t="shared" si="11"/>
        <v>186015194.9000001</v>
      </c>
    </row>
    <row r="81" spans="1:10" ht="9.75" customHeight="1" hidden="1">
      <c r="A81" s="79"/>
      <c r="B81" s="14" t="s">
        <v>29</v>
      </c>
      <c r="C81" s="18">
        <v>0</v>
      </c>
      <c r="D81" s="19">
        <v>0</v>
      </c>
      <c r="E81" s="19">
        <f>C81+D81</f>
        <v>0</v>
      </c>
      <c r="F81" s="20">
        <v>0</v>
      </c>
      <c r="G81" s="19">
        <v>250000000</v>
      </c>
      <c r="H81" s="18">
        <v>0</v>
      </c>
      <c r="I81" s="41">
        <v>250000000</v>
      </c>
      <c r="J81" s="60">
        <f t="shared" si="11"/>
        <v>0</v>
      </c>
    </row>
    <row r="82" spans="1:10" ht="9.75" customHeight="1" hidden="1">
      <c r="A82" s="79"/>
      <c r="B82" s="14" t="s">
        <v>2</v>
      </c>
      <c r="C82" s="18">
        <v>1400000000</v>
      </c>
      <c r="D82" s="19">
        <v>0</v>
      </c>
      <c r="E82" s="19">
        <f>C82+D82</f>
        <v>1400000000</v>
      </c>
      <c r="F82" s="20">
        <v>0</v>
      </c>
      <c r="G82" s="19">
        <f>E82+F82</f>
        <v>1400000000</v>
      </c>
      <c r="H82" s="18">
        <v>0</v>
      </c>
      <c r="I82" s="41">
        <f>E82+H82</f>
        <v>1400000000</v>
      </c>
      <c r="J82" s="60">
        <f t="shared" si="11"/>
        <v>0</v>
      </c>
    </row>
    <row r="83" spans="1:10" ht="9.75" hidden="1">
      <c r="A83" s="37" t="s">
        <v>12</v>
      </c>
      <c r="B83" s="38"/>
      <c r="C83" s="36">
        <f aca="true" t="shared" si="12" ref="C83:I83">SUM(C78:C82)</f>
        <v>18471099130.8612</v>
      </c>
      <c r="D83" s="36">
        <f t="shared" si="12"/>
        <v>774130000</v>
      </c>
      <c r="E83" s="36">
        <f t="shared" si="12"/>
        <v>19245229130.8612</v>
      </c>
      <c r="F83" s="36">
        <f t="shared" si="12"/>
        <v>10697038871</v>
      </c>
      <c r="G83" s="36">
        <f t="shared" si="12"/>
        <v>30192268001.861195</v>
      </c>
      <c r="H83" s="36">
        <f t="shared" si="12"/>
        <v>4537590972</v>
      </c>
      <c r="I83" s="35">
        <f t="shared" si="12"/>
        <v>24032820102.861195</v>
      </c>
      <c r="J83" s="58">
        <f t="shared" si="11"/>
        <v>2021497713.538807</v>
      </c>
    </row>
    <row r="84" spans="1:10" ht="10.5" hidden="1" thickBot="1">
      <c r="A84" s="30"/>
      <c r="B84" s="31"/>
      <c r="C84" s="32"/>
      <c r="D84" s="33"/>
      <c r="E84" s="33"/>
      <c r="F84" s="33"/>
      <c r="G84" s="33"/>
      <c r="H84" s="32"/>
      <c r="I84" s="42"/>
      <c r="J84" s="58"/>
    </row>
    <row r="85" spans="1:10" ht="10.5" customHeight="1" hidden="1" thickTop="1">
      <c r="A85" s="62" t="s">
        <v>40</v>
      </c>
      <c r="B85" s="29" t="s">
        <v>0</v>
      </c>
      <c r="C85" s="15">
        <f>'[30]összesítő'!$F$23</f>
        <v>14280744123.461199</v>
      </c>
      <c r="D85" s="16">
        <f>'[30]összesítő'!$F$25</f>
        <v>548560000</v>
      </c>
      <c r="E85" s="16">
        <f>'[30]összesítő'!$F$27</f>
        <v>14829304123.461199</v>
      </c>
      <c r="F85" s="17">
        <f>'[30]összesítő'!$G$23</f>
        <v>6494434459</v>
      </c>
      <c r="G85" s="16">
        <f>'[30]összesítő'!$E$27</f>
        <v>21323738582.461197</v>
      </c>
      <c r="H85" s="15">
        <f>'[30]összesítő'!$F$29</f>
        <v>2705110125</v>
      </c>
      <c r="I85" s="40">
        <f>E85+H85</f>
        <v>17534414248.461197</v>
      </c>
      <c r="J85" s="60">
        <f aca="true" t="shared" si="13" ref="J85:J90">I64-I85</f>
        <v>1990843431.1388054</v>
      </c>
    </row>
    <row r="86" spans="1:10" ht="9.75" customHeight="1" hidden="1">
      <c r="A86" s="63"/>
      <c r="B86" s="14" t="s">
        <v>27</v>
      </c>
      <c r="C86" s="18">
        <f>'[28]összesítő'!$F$23</f>
        <v>452049308.79999995</v>
      </c>
      <c r="D86" s="19">
        <f>'[28]összesítő'!$F$25</f>
        <v>54620000</v>
      </c>
      <c r="E86" s="19">
        <f>'[28]összesítő'!$F$27</f>
        <v>506669308.79999995</v>
      </c>
      <c r="F86" s="20">
        <f>'[28]összesítő'!$G$23</f>
        <v>340525000</v>
      </c>
      <c r="G86" s="19">
        <f>'[28]összesítő'!$E$27</f>
        <v>847194308.8</v>
      </c>
      <c r="H86" s="18">
        <f>'[28]összesítő'!$F$29</f>
        <v>684885375</v>
      </c>
      <c r="I86" s="41">
        <f>E86+H86</f>
        <v>1191554683.8</v>
      </c>
      <c r="J86" s="60">
        <f t="shared" si="13"/>
        <v>-36598950</v>
      </c>
    </row>
    <row r="87" spans="1:10" ht="9.75" customHeight="1" hidden="1">
      <c r="A87" s="63"/>
      <c r="B87" s="14" t="s">
        <v>28</v>
      </c>
      <c r="C87" s="18">
        <f>'[29]összesítő'!$F$23</f>
        <v>2239543736.1</v>
      </c>
      <c r="D87" s="19">
        <f>'[29]összesítő'!$F$25</f>
        <v>150950000</v>
      </c>
      <c r="E87" s="19">
        <f>'[29]összesítő'!$F$27</f>
        <v>2390493736.1</v>
      </c>
      <c r="F87" s="20">
        <f>'[29]összesítő'!$G$23</f>
        <v>3859785912</v>
      </c>
      <c r="G87" s="19">
        <f>'[29]összesítő'!$E$27</f>
        <v>6250279648.099999</v>
      </c>
      <c r="H87" s="18">
        <f>'[29]összesítő'!$F$29</f>
        <v>1147595472</v>
      </c>
      <c r="I87" s="41">
        <f>E87+H87</f>
        <v>3538089208.1</v>
      </c>
      <c r="J87" s="60">
        <f t="shared" si="13"/>
        <v>186015194.9000001</v>
      </c>
    </row>
    <row r="88" spans="1:10" ht="9.75" customHeight="1" hidden="1">
      <c r="A88" s="63"/>
      <c r="B88" s="14" t="s">
        <v>29</v>
      </c>
      <c r="C88" s="18">
        <v>0</v>
      </c>
      <c r="D88" s="19">
        <v>0</v>
      </c>
      <c r="E88" s="19">
        <f>C88+D88</f>
        <v>0</v>
      </c>
      <c r="F88" s="20">
        <v>0</v>
      </c>
      <c r="G88" s="19">
        <v>250000000</v>
      </c>
      <c r="H88" s="18">
        <v>0</v>
      </c>
      <c r="I88" s="41">
        <f>G88</f>
        <v>250000000</v>
      </c>
      <c r="J88" s="60">
        <f t="shared" si="13"/>
        <v>0</v>
      </c>
    </row>
    <row r="89" spans="1:10" ht="9.75" customHeight="1" hidden="1">
      <c r="A89" s="63"/>
      <c r="B89" s="14" t="s">
        <v>2</v>
      </c>
      <c r="C89" s="18">
        <v>1400000000</v>
      </c>
      <c r="D89" s="19">
        <v>0</v>
      </c>
      <c r="E89" s="19">
        <f>C89+D89</f>
        <v>1400000000</v>
      </c>
      <c r="F89" s="20">
        <v>0</v>
      </c>
      <c r="G89" s="19">
        <f>E89+F89</f>
        <v>1400000000</v>
      </c>
      <c r="H89" s="18">
        <v>0</v>
      </c>
      <c r="I89" s="41">
        <f>E89+H89</f>
        <v>1400000000</v>
      </c>
      <c r="J89" s="60">
        <f t="shared" si="13"/>
        <v>0</v>
      </c>
    </row>
    <row r="90" spans="1:10" ht="9.75" hidden="1">
      <c r="A90" s="37" t="s">
        <v>12</v>
      </c>
      <c r="B90" s="38"/>
      <c r="C90" s="36">
        <f aca="true" t="shared" si="14" ref="C90:I90">SUM(C85:C89)</f>
        <v>18372337168.3612</v>
      </c>
      <c r="D90" s="36">
        <f t="shared" si="14"/>
        <v>754130000</v>
      </c>
      <c r="E90" s="36">
        <f t="shared" si="14"/>
        <v>19126467168.3612</v>
      </c>
      <c r="F90" s="36">
        <f t="shared" si="14"/>
        <v>10694745371</v>
      </c>
      <c r="G90" s="36">
        <f t="shared" si="14"/>
        <v>30071212539.361195</v>
      </c>
      <c r="H90" s="36">
        <f t="shared" si="14"/>
        <v>4537590972</v>
      </c>
      <c r="I90" s="35">
        <f t="shared" si="14"/>
        <v>23914058140.361195</v>
      </c>
      <c r="J90" s="58">
        <f t="shared" si="13"/>
        <v>2140259676.038807</v>
      </c>
    </row>
    <row r="91" spans="1:10" ht="10.5" hidden="1" thickTop="1">
      <c r="A91" s="69" t="s">
        <v>31</v>
      </c>
      <c r="B91" s="29" t="s">
        <v>0</v>
      </c>
      <c r="C91" s="15">
        <f>'[16]totál'!$T$115</f>
        <v>13184341690</v>
      </c>
      <c r="D91" s="16">
        <f>'[16]totál'!$U$115</f>
        <v>552750000</v>
      </c>
      <c r="E91" s="16">
        <f>C91+D91</f>
        <v>13737091690</v>
      </c>
      <c r="F91" s="17">
        <f>'[16]totál'!$X$115</f>
        <v>7678743440</v>
      </c>
      <c r="G91" s="16">
        <f>E91+F91</f>
        <v>21415835130</v>
      </c>
      <c r="H91" s="15">
        <f>'[16]összesítő'!$B$29</f>
        <v>2652068750</v>
      </c>
      <c r="I91" s="40">
        <f>E91+H91</f>
        <v>16389160440</v>
      </c>
      <c r="J91" s="57"/>
    </row>
    <row r="92" spans="1:10" ht="9.75" hidden="1">
      <c r="A92" s="70"/>
      <c r="B92" s="14" t="s">
        <v>24</v>
      </c>
      <c r="C92" s="18">
        <f>'[17]totál'!$T$115</f>
        <v>521568000</v>
      </c>
      <c r="D92" s="19">
        <f>'[17]totál'!$U$115</f>
        <v>25000000</v>
      </c>
      <c r="E92" s="19">
        <f>'[17]totál'!$X$115</f>
        <v>603975000</v>
      </c>
      <c r="F92" s="20">
        <f>'[17]totál'!$X$115</f>
        <v>603975000</v>
      </c>
      <c r="G92" s="19">
        <f>E92+F92</f>
        <v>1207950000</v>
      </c>
      <c r="H92" s="18">
        <f>'[17]összesítő'!$B$29</f>
        <v>671456250</v>
      </c>
      <c r="I92" s="41">
        <f>E92+H92</f>
        <v>1275431250</v>
      </c>
      <c r="J92" s="57"/>
    </row>
    <row r="93" spans="1:10" ht="9.75" hidden="1">
      <c r="A93" s="70"/>
      <c r="B93" s="14" t="s">
        <v>28</v>
      </c>
      <c r="C93" s="18">
        <f>'[18]totál'!$T$115</f>
        <v>1695934100</v>
      </c>
      <c r="D93" s="19">
        <f>'[18]totál'!$Q$115</f>
        <v>86000000</v>
      </c>
      <c r="E93" s="19">
        <f>C93+D93</f>
        <v>1781934100</v>
      </c>
      <c r="F93" s="20">
        <f>'[18]totál'!$X$115</f>
        <v>3834759500</v>
      </c>
      <c r="G93" s="19">
        <f>E93+F93</f>
        <v>5616693600</v>
      </c>
      <c r="H93" s="18">
        <f>'[18]összesítő'!$B$29</f>
        <v>1125093600</v>
      </c>
      <c r="I93" s="41">
        <f>E93+H93</f>
        <v>2907027700</v>
      </c>
      <c r="J93" s="57"/>
    </row>
    <row r="94" spans="1:10" ht="9.75" hidden="1">
      <c r="A94" s="70"/>
      <c r="B94" s="14" t="s">
        <v>25</v>
      </c>
      <c r="C94" s="18">
        <v>0</v>
      </c>
      <c r="D94" s="19">
        <v>0</v>
      </c>
      <c r="E94" s="19">
        <f>C94+D94</f>
        <v>0</v>
      </c>
      <c r="F94" s="20">
        <v>0</v>
      </c>
      <c r="G94" s="19">
        <f>E94+F94</f>
        <v>0</v>
      </c>
      <c r="H94" s="18">
        <v>0</v>
      </c>
      <c r="I94" s="41">
        <f>E94+H94</f>
        <v>0</v>
      </c>
      <c r="J94" s="57"/>
    </row>
    <row r="95" spans="1:10" ht="9.75" hidden="1">
      <c r="A95" s="70"/>
      <c r="B95" s="14" t="s">
        <v>2</v>
      </c>
      <c r="C95" s="18">
        <v>1600000000</v>
      </c>
      <c r="D95" s="19">
        <v>0</v>
      </c>
      <c r="E95" s="19">
        <f>C95+D95</f>
        <v>1600000000</v>
      </c>
      <c r="F95" s="20">
        <v>0</v>
      </c>
      <c r="G95" s="19">
        <f>E95+F95</f>
        <v>1600000000</v>
      </c>
      <c r="H95" s="18">
        <v>0</v>
      </c>
      <c r="I95" s="41">
        <f>E95+H95</f>
        <v>1600000000</v>
      </c>
      <c r="J95" s="57"/>
    </row>
    <row r="96" spans="1:10" ht="9.75" hidden="1">
      <c r="A96" s="37" t="s">
        <v>12</v>
      </c>
      <c r="B96" s="38"/>
      <c r="C96" s="36">
        <f aca="true" t="shared" si="15" ref="C96:I96">SUM(C91:C95)</f>
        <v>17001843790</v>
      </c>
      <c r="D96" s="36">
        <f t="shared" si="15"/>
        <v>663750000</v>
      </c>
      <c r="E96" s="36">
        <f t="shared" si="15"/>
        <v>17723000790</v>
      </c>
      <c r="F96" s="36">
        <f t="shared" si="15"/>
        <v>12117477940</v>
      </c>
      <c r="G96" s="36">
        <f t="shared" si="15"/>
        <v>29840478730</v>
      </c>
      <c r="H96" s="36">
        <f t="shared" si="15"/>
        <v>4448618600</v>
      </c>
      <c r="I96" s="35">
        <f t="shared" si="15"/>
        <v>22171619390</v>
      </c>
      <c r="J96" s="57"/>
    </row>
    <row r="97" spans="1:10" ht="10.5" hidden="1" thickTop="1">
      <c r="A97" s="69" t="s">
        <v>32</v>
      </c>
      <c r="B97" s="29" t="s">
        <v>0</v>
      </c>
      <c r="C97" s="15">
        <f>'[19]totál'!$T$126</f>
        <v>13211091690</v>
      </c>
      <c r="D97" s="16">
        <f>'[19]totál'!$U$126</f>
        <v>552750000</v>
      </c>
      <c r="E97" s="16">
        <f>C97+D97</f>
        <v>13763841690</v>
      </c>
      <c r="F97" s="17">
        <f>'[19]totál'!$X$126</f>
        <v>7538616440</v>
      </c>
      <c r="G97" s="16">
        <f>E97+F97</f>
        <v>21302458130</v>
      </c>
      <c r="H97" s="15">
        <f>'[19]összesítő'!$B$29</f>
        <v>2652068750</v>
      </c>
      <c r="I97" s="40">
        <f>E97+H97</f>
        <v>16415910440</v>
      </c>
      <c r="J97" s="57"/>
    </row>
    <row r="98" spans="1:10" ht="9.75" hidden="1">
      <c r="A98" s="70"/>
      <c r="B98" s="14" t="s">
        <v>27</v>
      </c>
      <c r="C98" s="18">
        <f>'[20]totál'!$T$115</f>
        <v>537243500</v>
      </c>
      <c r="D98" s="19">
        <f>'[20]totál'!$U$115</f>
        <v>25000000</v>
      </c>
      <c r="E98" s="19">
        <f>C98+D98</f>
        <v>562243500</v>
      </c>
      <c r="F98" s="20">
        <f>'[20]totál'!$X$115</f>
        <v>601837500</v>
      </c>
      <c r="G98" s="19">
        <f>E98+F98</f>
        <v>1164081000</v>
      </c>
      <c r="H98" s="18">
        <f>'[20]összesítő'!$B$29</f>
        <v>671456250</v>
      </c>
      <c r="I98" s="41">
        <f>E98+H98</f>
        <v>1233699750</v>
      </c>
      <c r="J98" s="57"/>
    </row>
    <row r="99" spans="1:10" ht="9.75" hidden="1">
      <c r="A99" s="70"/>
      <c r="B99" s="14" t="s">
        <v>26</v>
      </c>
      <c r="C99" s="18">
        <f>'[21]totál'!$T$115</f>
        <v>2143434100</v>
      </c>
      <c r="D99" s="19">
        <f>'[21]totál'!$U$115</f>
        <v>141800000</v>
      </c>
      <c r="E99" s="19">
        <f>C99+D99</f>
        <v>2285234100</v>
      </c>
      <c r="F99" s="20">
        <f>'[21]totál'!$X$115</f>
        <v>4051296500</v>
      </c>
      <c r="G99" s="19">
        <f>E99+F99</f>
        <v>6336530600</v>
      </c>
      <c r="H99" s="18">
        <f>'[21]összesítő'!$B$29</f>
        <v>1125093600</v>
      </c>
      <c r="I99" s="41">
        <f>E99+H99</f>
        <v>3410327700</v>
      </c>
      <c r="J99" s="57"/>
    </row>
    <row r="100" spans="1:10" ht="9.75" hidden="1">
      <c r="A100" s="70"/>
      <c r="B100" s="14" t="s">
        <v>29</v>
      </c>
      <c r="C100" s="18">
        <v>0</v>
      </c>
      <c r="D100" s="19">
        <v>0</v>
      </c>
      <c r="E100" s="19">
        <f>C100+D100</f>
        <v>0</v>
      </c>
      <c r="F100" s="20">
        <v>0</v>
      </c>
      <c r="G100" s="19">
        <f>E100+F100</f>
        <v>0</v>
      </c>
      <c r="H100" s="18">
        <v>0</v>
      </c>
      <c r="I100" s="41">
        <f>E100+H100</f>
        <v>0</v>
      </c>
      <c r="J100" s="57"/>
    </row>
    <row r="101" spans="1:10" ht="9.75" hidden="1">
      <c r="A101" s="70"/>
      <c r="B101" s="14" t="s">
        <v>2</v>
      </c>
      <c r="C101" s="18">
        <v>1600000000</v>
      </c>
      <c r="D101" s="19">
        <v>0</v>
      </c>
      <c r="E101" s="19">
        <f>C101+D101</f>
        <v>1600000000</v>
      </c>
      <c r="F101" s="20">
        <v>0</v>
      </c>
      <c r="G101" s="19">
        <f>E101+F101</f>
        <v>1600000000</v>
      </c>
      <c r="H101" s="18">
        <v>0</v>
      </c>
      <c r="I101" s="41">
        <f>E101+H101</f>
        <v>1600000000</v>
      </c>
      <c r="J101" s="57"/>
    </row>
    <row r="102" spans="1:10" ht="9.75" hidden="1">
      <c r="A102" s="37" t="s">
        <v>12</v>
      </c>
      <c r="B102" s="38"/>
      <c r="C102" s="36">
        <f aca="true" t="shared" si="16" ref="C102:I102">SUM(C97:C101)</f>
        <v>17491769290</v>
      </c>
      <c r="D102" s="36">
        <f t="shared" si="16"/>
        <v>719550000</v>
      </c>
      <c r="E102" s="36">
        <f t="shared" si="16"/>
        <v>18211319290</v>
      </c>
      <c r="F102" s="36">
        <f t="shared" si="16"/>
        <v>12191750440</v>
      </c>
      <c r="G102" s="36">
        <f t="shared" si="16"/>
        <v>30403069730</v>
      </c>
      <c r="H102" s="36">
        <f t="shared" si="16"/>
        <v>4448618600</v>
      </c>
      <c r="I102" s="35">
        <f t="shared" si="16"/>
        <v>22659937890</v>
      </c>
      <c r="J102" s="57"/>
    </row>
    <row r="103" spans="1:10" ht="10.5" hidden="1" thickTop="1">
      <c r="A103" s="62" t="s">
        <v>34</v>
      </c>
      <c r="B103" s="29" t="s">
        <v>0</v>
      </c>
      <c r="C103" s="15">
        <f>'[26]összesítő'!$F$23</f>
        <v>14663955617.2612</v>
      </c>
      <c r="D103" s="16">
        <f>'[26]összesítő'!$F$25</f>
        <v>547735000</v>
      </c>
      <c r="E103" s="16">
        <f>'[26]összesítő'!$F$27</f>
        <v>15211690617.2612</v>
      </c>
      <c r="F103" s="17">
        <f>'[26]összesítő'!$G$23</f>
        <v>6836727959</v>
      </c>
      <c r="G103" s="16">
        <f>'[26]összesítő'!$E$27</f>
        <v>22048418576.2612</v>
      </c>
      <c r="H103" s="15">
        <f>'[24]összesítő'!$F$29</f>
        <v>2705110125</v>
      </c>
      <c r="I103" s="40">
        <f>E103+H103</f>
        <v>17916800742.2612</v>
      </c>
      <c r="J103" s="57"/>
    </row>
    <row r="104" spans="1:10" ht="9.75" hidden="1">
      <c r="A104" s="79"/>
      <c r="B104" s="14" t="s">
        <v>27</v>
      </c>
      <c r="C104" s="18">
        <f>'[25]összesítő'!$F$23</f>
        <v>455380508.79999995</v>
      </c>
      <c r="D104" s="19">
        <f>'[25]összesítő'!$F$25</f>
        <v>52620000</v>
      </c>
      <c r="E104" s="19">
        <f>'[25]összesítő'!$F$27</f>
        <v>508000508.79999995</v>
      </c>
      <c r="F104" s="20">
        <f>'[25]összesítő'!$G$23</f>
        <v>390437500</v>
      </c>
      <c r="G104" s="19">
        <f>'[25]összesítő'!$E$27</f>
        <v>898438008.8</v>
      </c>
      <c r="H104" s="18">
        <f>'[25]összesítő'!$F$29</f>
        <v>684885375</v>
      </c>
      <c r="I104" s="41">
        <f>E104+H104</f>
        <v>1192885883.8</v>
      </c>
      <c r="J104" s="57"/>
    </row>
    <row r="105" spans="1:10" ht="9.75" hidden="1">
      <c r="A105" s="79"/>
      <c r="B105" s="14" t="s">
        <v>26</v>
      </c>
      <c r="C105" s="18">
        <f>'[23]összesítő'!$F$23</f>
        <v>2654290234</v>
      </c>
      <c r="D105" s="19">
        <f>'[23]összesítő'!$F$25</f>
        <v>159300000</v>
      </c>
      <c r="E105" s="19">
        <f>'[23]összesítő'!$F$27</f>
        <v>2813590234</v>
      </c>
      <c r="F105" s="20">
        <f>'[23]összesítő'!$G$23</f>
        <v>4279573412</v>
      </c>
      <c r="G105" s="19">
        <f>'[23]összesítő'!$E$27</f>
        <v>7093163646</v>
      </c>
      <c r="H105" s="18">
        <f>'[23]összesítő'!$E$29</f>
        <v>1147595472</v>
      </c>
      <c r="I105" s="41">
        <f>E105+H105</f>
        <v>3961185706</v>
      </c>
      <c r="J105" s="57"/>
    </row>
    <row r="106" spans="1:10" ht="9.75" hidden="1">
      <c r="A106" s="79"/>
      <c r="B106" s="14" t="s">
        <v>29</v>
      </c>
      <c r="C106" s="18">
        <v>0</v>
      </c>
      <c r="D106" s="19">
        <v>0</v>
      </c>
      <c r="E106" s="19">
        <f>C106+D106</f>
        <v>0</v>
      </c>
      <c r="F106" s="20">
        <v>0</v>
      </c>
      <c r="G106" s="19">
        <v>250000000</v>
      </c>
      <c r="H106" s="18">
        <v>0</v>
      </c>
      <c r="I106" s="41">
        <f>E106+H106</f>
        <v>0</v>
      </c>
      <c r="J106" s="57"/>
    </row>
    <row r="107" spans="1:10" ht="9.75" hidden="1">
      <c r="A107" s="79"/>
      <c r="B107" s="14" t="s">
        <v>2</v>
      </c>
      <c r="C107" s="18">
        <v>1600000000</v>
      </c>
      <c r="D107" s="19">
        <v>0</v>
      </c>
      <c r="E107" s="19">
        <f>C107+D107</f>
        <v>1600000000</v>
      </c>
      <c r="F107" s="20">
        <v>2302520001</v>
      </c>
      <c r="G107" s="19">
        <f>E107+F107</f>
        <v>3902520001</v>
      </c>
      <c r="H107" s="18">
        <v>0</v>
      </c>
      <c r="I107" s="41">
        <f>E107+H107</f>
        <v>1600000000</v>
      </c>
      <c r="J107" s="57"/>
    </row>
    <row r="108" spans="1:10" ht="9.75" hidden="1">
      <c r="A108" s="37" t="s">
        <v>12</v>
      </c>
      <c r="B108" s="38"/>
      <c r="C108" s="36">
        <f aca="true" t="shared" si="17" ref="C108:I108">SUM(C103:C107)</f>
        <v>19373626360.0612</v>
      </c>
      <c r="D108" s="36">
        <f t="shared" si="17"/>
        <v>759655000</v>
      </c>
      <c r="E108" s="36">
        <f t="shared" si="17"/>
        <v>20133281360.0612</v>
      </c>
      <c r="F108" s="36">
        <f t="shared" si="17"/>
        <v>13809258872</v>
      </c>
      <c r="G108" s="36">
        <f t="shared" si="17"/>
        <v>34192540232.0612</v>
      </c>
      <c r="H108" s="36">
        <f t="shared" si="17"/>
        <v>4537590972</v>
      </c>
      <c r="I108" s="35">
        <f t="shared" si="17"/>
        <v>24670872332.0612</v>
      </c>
      <c r="J108" s="57"/>
    </row>
    <row r="109" spans="1:10" ht="10.5" hidden="1" thickTop="1">
      <c r="A109" s="69" t="s">
        <v>33</v>
      </c>
      <c r="B109" s="29" t="s">
        <v>0</v>
      </c>
      <c r="C109" s="15">
        <v>0</v>
      </c>
      <c r="D109" s="16">
        <v>0</v>
      </c>
      <c r="E109" s="16">
        <f>C109+D109</f>
        <v>0</v>
      </c>
      <c r="F109" s="17">
        <v>0</v>
      </c>
      <c r="G109" s="16">
        <f>E109+F109</f>
        <v>0</v>
      </c>
      <c r="H109" s="15">
        <v>0</v>
      </c>
      <c r="I109" s="40">
        <f>E109+H109</f>
        <v>0</v>
      </c>
      <c r="J109" s="57"/>
    </row>
    <row r="110" spans="1:10" ht="9.75" hidden="1">
      <c r="A110" s="70"/>
      <c r="B110" s="14" t="s">
        <v>27</v>
      </c>
      <c r="C110" s="18">
        <v>0</v>
      </c>
      <c r="D110" s="19">
        <v>0</v>
      </c>
      <c r="E110" s="19">
        <f>C110+D110</f>
        <v>0</v>
      </c>
      <c r="F110" s="20">
        <v>0</v>
      </c>
      <c r="G110" s="19">
        <f>E110+F110</f>
        <v>0</v>
      </c>
      <c r="H110" s="18">
        <v>0</v>
      </c>
      <c r="I110" s="41">
        <f>E110+H110</f>
        <v>0</v>
      </c>
      <c r="J110" s="57"/>
    </row>
    <row r="111" spans="1:10" ht="9.75" hidden="1">
      <c r="A111" s="70"/>
      <c r="B111" s="14" t="s">
        <v>26</v>
      </c>
      <c r="C111" s="18">
        <v>0</v>
      </c>
      <c r="D111" s="19">
        <v>0</v>
      </c>
      <c r="E111" s="19">
        <f>C111+D111</f>
        <v>0</v>
      </c>
      <c r="F111" s="20">
        <v>0</v>
      </c>
      <c r="G111" s="19">
        <f>E111+F111</f>
        <v>0</v>
      </c>
      <c r="H111" s="18">
        <v>0</v>
      </c>
      <c r="I111" s="41">
        <f>E111+H111</f>
        <v>0</v>
      </c>
      <c r="J111" s="57"/>
    </row>
    <row r="112" spans="1:10" ht="9.75" hidden="1">
      <c r="A112" s="70"/>
      <c r="B112" s="14" t="s">
        <v>29</v>
      </c>
      <c r="C112" s="18">
        <v>0</v>
      </c>
      <c r="D112" s="19">
        <v>0</v>
      </c>
      <c r="E112" s="19">
        <f>C112+D112</f>
        <v>0</v>
      </c>
      <c r="F112" s="20">
        <v>0</v>
      </c>
      <c r="G112" s="19">
        <f>E112+F112</f>
        <v>0</v>
      </c>
      <c r="H112" s="18">
        <v>0</v>
      </c>
      <c r="I112" s="41">
        <f>E112+H112</f>
        <v>0</v>
      </c>
      <c r="J112" s="57"/>
    </row>
    <row r="113" spans="1:10" ht="9.75" hidden="1">
      <c r="A113" s="70"/>
      <c r="B113" s="14" t="s">
        <v>2</v>
      </c>
      <c r="C113" s="18">
        <v>0</v>
      </c>
      <c r="D113" s="19">
        <v>0</v>
      </c>
      <c r="E113" s="19">
        <v>0</v>
      </c>
      <c r="F113" s="20">
        <v>0</v>
      </c>
      <c r="G113" s="19">
        <f>E113+F113</f>
        <v>0</v>
      </c>
      <c r="H113" s="18">
        <v>0</v>
      </c>
      <c r="I113" s="41">
        <f>E113+H113</f>
        <v>0</v>
      </c>
      <c r="J113" s="57"/>
    </row>
    <row r="114" spans="1:10" ht="9.75" hidden="1">
      <c r="A114" s="37" t="s">
        <v>12</v>
      </c>
      <c r="B114" s="38"/>
      <c r="C114" s="36">
        <f aca="true" t="shared" si="18" ref="C114:I114">SUM(C109:C113)</f>
        <v>0</v>
      </c>
      <c r="D114" s="36">
        <f t="shared" si="18"/>
        <v>0</v>
      </c>
      <c r="E114" s="36">
        <f t="shared" si="18"/>
        <v>0</v>
      </c>
      <c r="F114" s="36">
        <f t="shared" si="18"/>
        <v>0</v>
      </c>
      <c r="G114" s="36">
        <f t="shared" si="18"/>
        <v>0</v>
      </c>
      <c r="H114" s="36">
        <f t="shared" si="18"/>
        <v>0</v>
      </c>
      <c r="I114" s="35">
        <f t="shared" si="18"/>
        <v>0</v>
      </c>
      <c r="J114" s="57"/>
    </row>
    <row r="115" spans="1:10" ht="10.5" thickBot="1">
      <c r="A115" s="25"/>
      <c r="B115" s="34"/>
      <c r="C115" s="26"/>
      <c r="D115" s="27"/>
      <c r="E115" s="27"/>
      <c r="F115" s="27"/>
      <c r="G115" s="27"/>
      <c r="H115" s="26"/>
      <c r="I115" s="28"/>
      <c r="J115" s="59"/>
    </row>
    <row r="116" spans="1:10" ht="10.5" customHeight="1" thickTop="1">
      <c r="A116" s="62" t="s">
        <v>46</v>
      </c>
      <c r="B116" s="29" t="s">
        <v>0</v>
      </c>
      <c r="C116" s="15">
        <f>'[37]összesítő'!$F$23</f>
        <v>13977261528.600002</v>
      </c>
      <c r="D116" s="16">
        <f>'[37]összesítő'!$F$25</f>
        <v>327595850</v>
      </c>
      <c r="E116" s="16">
        <f>'[37]összesítő'!$F$27</f>
        <v>14304857378.600002</v>
      </c>
      <c r="F116" s="17">
        <f>'[37]összesítő'!$G$23</f>
        <v>6510091160</v>
      </c>
      <c r="G116" s="16">
        <f>'[37]összesítő'!$E$27</f>
        <v>20814948538.600002</v>
      </c>
      <c r="H116" s="15">
        <f>'[37]összesítő'!$E$29</f>
        <v>2405110125</v>
      </c>
      <c r="I116" s="40">
        <f>E116+H116</f>
        <v>16709967503.600002</v>
      </c>
      <c r="J116" s="60">
        <f aca="true" t="shared" si="19" ref="J116:J121">I71-I116</f>
        <v>1427919003</v>
      </c>
    </row>
    <row r="117" spans="1:10" ht="9.75" customHeight="1">
      <c r="A117" s="63"/>
      <c r="B117" s="14" t="s">
        <v>44</v>
      </c>
      <c r="C117" s="18">
        <f>'[34]összesítő'!$F$23</f>
        <v>272040608.8</v>
      </c>
      <c r="D117" s="19">
        <f>'[34]összesítő'!$F$25</f>
        <v>14192000</v>
      </c>
      <c r="E117" s="19">
        <f>'[34]összesítő'!$F$27</f>
        <v>286232608.8</v>
      </c>
      <c r="F117" s="20">
        <f>'[34]összesítő'!$G$23</f>
        <v>177837500</v>
      </c>
      <c r="G117" s="19">
        <f>'[34]összesítő'!$E$27</f>
        <v>464070108.79999995</v>
      </c>
      <c r="H117" s="18">
        <v>634885375</v>
      </c>
      <c r="I117" s="41">
        <f>E117+H117</f>
        <v>921117983.8</v>
      </c>
      <c r="J117" s="60">
        <f t="shared" si="19"/>
        <v>0</v>
      </c>
    </row>
    <row r="118" spans="1:10" ht="9.75" customHeight="1">
      <c r="A118" s="63"/>
      <c r="B118" s="14" t="s">
        <v>43</v>
      </c>
      <c r="C118" s="18">
        <f>'[38]összesítő'!$F$23</f>
        <v>2330497738</v>
      </c>
      <c r="D118" s="19">
        <f>'[38]összesítő'!$F$25</f>
        <v>51791978</v>
      </c>
      <c r="E118" s="19">
        <f>'[38]összesítő'!$F$27</f>
        <v>2382289716</v>
      </c>
      <c r="F118" s="20">
        <f>'[38]összesítő'!$G$23</f>
        <v>3580093912</v>
      </c>
      <c r="G118" s="19">
        <f>'[38]összesítő'!$E$27</f>
        <v>5962383628</v>
      </c>
      <c r="H118" s="18">
        <f>'[38]összesítő'!$F$29</f>
        <v>997595472</v>
      </c>
      <c r="I118" s="41">
        <f>E118+H118</f>
        <v>3379885188</v>
      </c>
      <c r="J118" s="60">
        <f t="shared" si="19"/>
        <v>125064860</v>
      </c>
    </row>
    <row r="119" spans="1:10" ht="9.75" customHeight="1">
      <c r="A119" s="63"/>
      <c r="B119" s="14" t="s">
        <v>45</v>
      </c>
      <c r="C119" s="18">
        <v>0</v>
      </c>
      <c r="D119" s="19">
        <v>0</v>
      </c>
      <c r="E119" s="19">
        <f>C119+D119</f>
        <v>0</v>
      </c>
      <c r="F119" s="20">
        <v>0</v>
      </c>
      <c r="G119" s="19">
        <v>150000000</v>
      </c>
      <c r="H119" s="18">
        <v>0</v>
      </c>
      <c r="I119" s="41">
        <f>G119</f>
        <v>150000000</v>
      </c>
      <c r="J119" s="60">
        <f t="shared" si="19"/>
        <v>0</v>
      </c>
    </row>
    <row r="120" spans="1:10" ht="9.75" customHeight="1">
      <c r="A120" s="63"/>
      <c r="B120" s="14" t="s">
        <v>2</v>
      </c>
      <c r="C120" s="18">
        <v>1400000000</v>
      </c>
      <c r="D120" s="19">
        <v>0</v>
      </c>
      <c r="E120" s="19">
        <v>1200000000</v>
      </c>
      <c r="F120" s="20">
        <v>0</v>
      </c>
      <c r="G120" s="19">
        <f>E120+F120</f>
        <v>1200000000</v>
      </c>
      <c r="H120" s="18">
        <v>0</v>
      </c>
      <c r="I120" s="41">
        <f>E120+H120</f>
        <v>1200000000</v>
      </c>
      <c r="J120" s="60">
        <f t="shared" si="19"/>
        <v>0</v>
      </c>
    </row>
    <row r="121" spans="1:10" ht="9.75">
      <c r="A121" s="37" t="s">
        <v>12</v>
      </c>
      <c r="B121" s="38"/>
      <c r="C121" s="36">
        <f aca="true" t="shared" si="20" ref="C121:I121">SUM(C116:C120)</f>
        <v>17979799875.4</v>
      </c>
      <c r="D121" s="36">
        <f t="shared" si="20"/>
        <v>393579828</v>
      </c>
      <c r="E121" s="36">
        <f t="shared" si="20"/>
        <v>18173379703.4</v>
      </c>
      <c r="F121" s="36">
        <f t="shared" si="20"/>
        <v>10268022572</v>
      </c>
      <c r="G121" s="36">
        <f t="shared" si="20"/>
        <v>28591402275.4</v>
      </c>
      <c r="H121" s="36">
        <f t="shared" si="20"/>
        <v>4037590972</v>
      </c>
      <c r="I121" s="35">
        <f t="shared" si="20"/>
        <v>22360970675.4</v>
      </c>
      <c r="J121" s="58">
        <f t="shared" si="19"/>
        <v>1552983863</v>
      </c>
    </row>
    <row r="122" spans="6:9" ht="9.75" hidden="1">
      <c r="F122" s="47"/>
      <c r="G122" s="44" t="s">
        <v>36</v>
      </c>
      <c r="H122" s="46"/>
      <c r="I122" s="48"/>
    </row>
    <row r="123" spans="6:9" ht="9.75" hidden="1">
      <c r="F123" s="47" t="s">
        <v>38</v>
      </c>
      <c r="G123" s="44"/>
      <c r="H123" s="46"/>
      <c r="I123" s="48"/>
    </row>
    <row r="124" spans="6:9" ht="9.75" hidden="1">
      <c r="F124" s="47"/>
      <c r="G124" s="44"/>
      <c r="H124" s="46"/>
      <c r="I124" s="48"/>
    </row>
    <row r="125" spans="6:9" ht="9.75" hidden="1">
      <c r="F125" s="47"/>
      <c r="G125" s="44"/>
      <c r="H125" s="46"/>
      <c r="I125" s="48"/>
    </row>
    <row r="126" spans="6:9" ht="9.75" hidden="1">
      <c r="F126" s="47"/>
      <c r="G126" s="45"/>
      <c r="H126" s="46"/>
      <c r="I126" s="48"/>
    </row>
    <row r="127" spans="6:9" ht="9.75" hidden="1">
      <c r="F127" s="47" t="s">
        <v>37</v>
      </c>
      <c r="G127" s="49"/>
      <c r="H127" s="50"/>
      <c r="I127" s="55">
        <f>SUM(H118:H126)</f>
        <v>5035186444</v>
      </c>
    </row>
    <row r="128" spans="6:9" ht="10.5" hidden="1" thickBot="1">
      <c r="F128" s="51"/>
      <c r="G128" s="52"/>
      <c r="H128" s="53"/>
      <c r="I128" s="54"/>
    </row>
    <row r="129" spans="1:10" ht="10.5" thickBot="1">
      <c r="A129" s="25"/>
      <c r="B129" s="34"/>
      <c r="C129" s="26"/>
      <c r="D129" s="27"/>
      <c r="E129" s="27"/>
      <c r="F129" s="27"/>
      <c r="G129" s="27"/>
      <c r="H129" s="26"/>
      <c r="I129" s="28"/>
      <c r="J129" s="59"/>
    </row>
    <row r="130" spans="1:10" ht="10.5" customHeight="1" thickTop="1">
      <c r="A130" s="62" t="s">
        <v>47</v>
      </c>
      <c r="B130" s="29" t="s">
        <v>0</v>
      </c>
      <c r="C130" s="15">
        <f>'[39]összesítő'!$F$23</f>
        <v>12814557576.600002</v>
      </c>
      <c r="D130" s="16">
        <f>'[39]összesítő'!$F$25</f>
        <v>327595850</v>
      </c>
      <c r="E130" s="16">
        <f>'[39]összesítő'!$F$27</f>
        <v>13142153426.600002</v>
      </c>
      <c r="F130" s="17">
        <f>'[39]összesítő'!$G$23</f>
        <v>6376028660</v>
      </c>
      <c r="G130" s="16">
        <f>'[39]összesítő'!$E$27</f>
        <v>19518182086.600002</v>
      </c>
      <c r="H130" s="15">
        <f>'[39]összesítő'!$E$29</f>
        <v>2405110125</v>
      </c>
      <c r="I130" s="40">
        <f>E130+H130</f>
        <v>15547263551.600002</v>
      </c>
      <c r="J130" s="60">
        <f aca="true" t="shared" si="21" ref="J130:J135">I116-I130</f>
        <v>1162703952</v>
      </c>
    </row>
    <row r="131" spans="1:10" ht="9.75" customHeight="1">
      <c r="A131" s="63"/>
      <c r="B131" s="14" t="s">
        <v>44</v>
      </c>
      <c r="C131" s="18">
        <f>'[34]összesítő'!$F$23</f>
        <v>272040608.8</v>
      </c>
      <c r="D131" s="19">
        <f>'[34]összesítő'!$F$25</f>
        <v>14192000</v>
      </c>
      <c r="E131" s="19">
        <f>'[34]összesítő'!$F$27</f>
        <v>286232608.8</v>
      </c>
      <c r="F131" s="20">
        <f>'[34]összesítő'!$G$23</f>
        <v>177837500</v>
      </c>
      <c r="G131" s="19">
        <f>'[34]összesítő'!$E$27</f>
        <v>464070108.79999995</v>
      </c>
      <c r="H131" s="18">
        <v>634885375</v>
      </c>
      <c r="I131" s="41">
        <f>E131+H131</f>
        <v>921117983.8</v>
      </c>
      <c r="J131" s="60">
        <f t="shared" si="21"/>
        <v>0</v>
      </c>
    </row>
    <row r="132" spans="1:10" ht="9.75" customHeight="1">
      <c r="A132" s="63"/>
      <c r="B132" s="14" t="s">
        <v>43</v>
      </c>
      <c r="C132" s="18">
        <f>'[40]összesítő'!$F$23</f>
        <v>2251440238</v>
      </c>
      <c r="D132" s="19">
        <f>'[40]összesítő'!$F$25</f>
        <v>51791978</v>
      </c>
      <c r="E132" s="19">
        <f>'[40]összesítő'!$F$27</f>
        <v>2303232216</v>
      </c>
      <c r="F132" s="20">
        <f>'[40]összesítő'!$G$23</f>
        <v>3577581412</v>
      </c>
      <c r="G132" s="19">
        <f>'[40]összesítő'!$E$27</f>
        <v>5880813628</v>
      </c>
      <c r="H132" s="18">
        <f>'[40]összesítő'!$E$29</f>
        <v>997595472</v>
      </c>
      <c r="I132" s="41">
        <f>E132+H132</f>
        <v>3300827688</v>
      </c>
      <c r="J132" s="60">
        <f t="shared" si="21"/>
        <v>79057500</v>
      </c>
    </row>
    <row r="133" spans="1:10" ht="9.75" customHeight="1">
      <c r="A133" s="63"/>
      <c r="B133" s="14" t="s">
        <v>45</v>
      </c>
      <c r="C133" s="18">
        <v>0</v>
      </c>
      <c r="D133" s="19">
        <v>0</v>
      </c>
      <c r="E133" s="19">
        <f>C133+D133</f>
        <v>0</v>
      </c>
      <c r="F133" s="20">
        <v>0</v>
      </c>
      <c r="G133" s="19">
        <v>150000000</v>
      </c>
      <c r="H133" s="18">
        <v>0</v>
      </c>
      <c r="I133" s="41">
        <f>G133</f>
        <v>150000000</v>
      </c>
      <c r="J133" s="60">
        <f t="shared" si="21"/>
        <v>0</v>
      </c>
    </row>
    <row r="134" spans="1:10" ht="9.75" customHeight="1">
      <c r="A134" s="63"/>
      <c r="B134" s="14" t="s">
        <v>2</v>
      </c>
      <c r="C134" s="18">
        <v>1400000000</v>
      </c>
      <c r="D134" s="19">
        <v>0</v>
      </c>
      <c r="E134" s="19">
        <v>1100000000</v>
      </c>
      <c r="F134" s="20">
        <v>0</v>
      </c>
      <c r="G134" s="19">
        <f>E134+F134</f>
        <v>1100000000</v>
      </c>
      <c r="H134" s="18">
        <v>0</v>
      </c>
      <c r="I134" s="41">
        <f>E134+H134</f>
        <v>1100000000</v>
      </c>
      <c r="J134" s="60">
        <f t="shared" si="21"/>
        <v>100000000</v>
      </c>
    </row>
    <row r="135" spans="1:10" ht="9.75">
      <c r="A135" s="37" t="s">
        <v>12</v>
      </c>
      <c r="B135" s="38"/>
      <c r="C135" s="36">
        <f aca="true" t="shared" si="22" ref="C135:I135">SUM(C130:C134)</f>
        <v>16738038423.400002</v>
      </c>
      <c r="D135" s="36">
        <f t="shared" si="22"/>
        <v>393579828</v>
      </c>
      <c r="E135" s="36">
        <f t="shared" si="22"/>
        <v>16831618251.400002</v>
      </c>
      <c r="F135" s="36">
        <f t="shared" si="22"/>
        <v>10131447572</v>
      </c>
      <c r="G135" s="36">
        <f t="shared" si="22"/>
        <v>27113065823.4</v>
      </c>
      <c r="H135" s="36">
        <f t="shared" si="22"/>
        <v>4037590972</v>
      </c>
      <c r="I135" s="35">
        <f t="shared" si="22"/>
        <v>21019209223.4</v>
      </c>
      <c r="J135" s="58">
        <f t="shared" si="21"/>
        <v>1341761452</v>
      </c>
    </row>
    <row r="136" spans="6:9" ht="9.75" hidden="1">
      <c r="F136" s="47"/>
      <c r="G136" s="44" t="s">
        <v>36</v>
      </c>
      <c r="H136" s="46"/>
      <c r="I136" s="48"/>
    </row>
    <row r="137" spans="6:9" ht="9.75" hidden="1">
      <c r="F137" s="47" t="s">
        <v>38</v>
      </c>
      <c r="G137" s="44"/>
      <c r="H137" s="46"/>
      <c r="I137" s="48"/>
    </row>
    <row r="138" spans="6:9" ht="9.75" hidden="1">
      <c r="F138" s="47"/>
      <c r="G138" s="44"/>
      <c r="H138" s="46"/>
      <c r="I138" s="48"/>
    </row>
    <row r="139" spans="6:9" ht="9.75" hidden="1">
      <c r="F139" s="47"/>
      <c r="G139" s="44"/>
      <c r="H139" s="46"/>
      <c r="I139" s="48"/>
    </row>
    <row r="140" spans="6:9" ht="9.75" hidden="1">
      <c r="F140" s="47"/>
      <c r="G140" s="45"/>
      <c r="H140" s="46"/>
      <c r="I140" s="48"/>
    </row>
    <row r="141" spans="6:9" ht="9.75" hidden="1">
      <c r="F141" s="47" t="s">
        <v>37</v>
      </c>
      <c r="G141" s="49"/>
      <c r="H141" s="50"/>
      <c r="I141" s="55">
        <f>SUM(H132:H140)</f>
        <v>5035186444</v>
      </c>
    </row>
    <row r="142" spans="6:9" ht="10.5" hidden="1" thickBot="1">
      <c r="F142" s="51"/>
      <c r="G142" s="52"/>
      <c r="H142" s="53"/>
      <c r="I142" s="54"/>
    </row>
    <row r="143" spans="1:10" ht="10.5" thickBot="1">
      <c r="A143" s="25"/>
      <c r="B143" s="34"/>
      <c r="C143" s="26"/>
      <c r="D143" s="27"/>
      <c r="E143" s="27"/>
      <c r="F143" s="27"/>
      <c r="G143" s="27"/>
      <c r="H143" s="26"/>
      <c r="I143" s="28"/>
      <c r="J143" s="61">
        <f>J121+J135</f>
        <v>2894745315</v>
      </c>
    </row>
    <row r="144" ht="10.5" thickTop="1"/>
  </sheetData>
  <sheetProtection formatCells="0" formatColumns="0" formatRows="0" insertColumns="0" insertRows="0" insertHyperlinks="0" deleteColumns="0" deleteRows="0" sort="0" autoFilter="0" pivotTables="0"/>
  <mergeCells count="28">
    <mergeCell ref="A103:A107"/>
    <mergeCell ref="A109:A113"/>
    <mergeCell ref="A40:A44"/>
    <mergeCell ref="A46:A50"/>
    <mergeCell ref="A52:A56"/>
    <mergeCell ref="A71:A75"/>
    <mergeCell ref="A78:A82"/>
    <mergeCell ref="A85:A89"/>
    <mergeCell ref="A91:A95"/>
    <mergeCell ref="A97:A101"/>
    <mergeCell ref="C5:E5"/>
    <mergeCell ref="I61:I63"/>
    <mergeCell ref="C62:E62"/>
    <mergeCell ref="A64:A68"/>
    <mergeCell ref="A61:A63"/>
    <mergeCell ref="B61:B63"/>
    <mergeCell ref="C61:G61"/>
    <mergeCell ref="A34:A38"/>
    <mergeCell ref="A116:A120"/>
    <mergeCell ref="A130:A134"/>
    <mergeCell ref="I4:I6"/>
    <mergeCell ref="A7:A11"/>
    <mergeCell ref="A14:A18"/>
    <mergeCell ref="A21:A25"/>
    <mergeCell ref="A28:A32"/>
    <mergeCell ref="B4:B6"/>
    <mergeCell ref="A4:A6"/>
    <mergeCell ref="C4:G4"/>
  </mergeCells>
  <printOptions gridLines="1" horizontalCentered="1" verticalCentered="1"/>
  <pageMargins left="0.35433070866141736" right="0.7874015748031497" top="0.984251968503937" bottom="0.984251968503937" header="0.5118110236220472" footer="0.5118110236220472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2012-06-14T12:33:28Z</cp:lastPrinted>
  <dcterms:created xsi:type="dcterms:W3CDTF">2003-09-24T09:38:32Z</dcterms:created>
  <dcterms:modified xsi:type="dcterms:W3CDTF">2013-03-11T08:10:02Z</dcterms:modified>
  <cp:category/>
  <cp:version/>
  <cp:contentType/>
  <cp:contentStatus/>
</cp:coreProperties>
</file>